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7.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10.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1.xml" ContentType="application/vnd.openxmlformats-officedocument.spreadsheetml.pivotTable+xml"/>
  <Override PartName="/xl/drawings/drawing11.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nds.nies.go.jp\share\jecs_core\11 学術専門委員会（学術・追加調査）\62 成果発表\00_★★論文執筆の進捗管理表\【掲示版掲載】成果発表予定リスト等\22【2月18日付け】掲載分\"/>
    </mc:Choice>
  </mc:AlternateContent>
  <xr:revisionPtr revIDLastSave="0" documentId="13_ncr:1_{CE69388A-D91D-47FA-AC19-105D4B0D96B1}" xr6:coauthVersionLast="47" xr6:coauthVersionMax="47" xr10:uidLastSave="{00000000-0000-0000-0000-000000000000}"/>
  <bookViews>
    <workbookView xWindow="-110" yWindow="-110" windowWidth="19420" windowHeight="10420" firstSheet="13" activeTab="13" xr2:uid="{00000000-000D-0000-FFFF-FFFF00000000}"/>
  </bookViews>
  <sheets>
    <sheet name="開始" sheetId="7" state="hidden" r:id="rId1"/>
    <sheet name="1. 加算" sheetId="8" state="hidden" r:id="rId2"/>
    <sheet name="2. フィル" sheetId="9" state="hidden" r:id="rId3"/>
    <sheet name="3. 分割" sheetId="10" state="hidden" r:id="rId4"/>
    <sheet name="4. 転置" sheetId="11" state="hidden" r:id="rId5"/>
    <sheet name="5. 並べ替えとフィルター" sheetId="12" state="hidden" r:id="rId6"/>
    <sheet name="6. 表" sheetId="13" state="hidden" r:id="rId7"/>
    <sheet name="7. ドロップダウン" sheetId="14" state="hidden" r:id="rId8"/>
    <sheet name="8. 分析" sheetId="15" state="hidden" r:id="rId9"/>
    <sheet name="9. グラフ" sheetId="16" state="hidden" r:id="rId10"/>
    <sheet name="10. ピボットテーブル" sheetId="17" state="hidden" r:id="rId11"/>
    <sheet name="詳細情報" sheetId="18" state="hidden" r:id="rId12"/>
    <sheet name="【8月16日版】４事前審査中の学術論文" sheetId="23" state="hidden" r:id="rId13"/>
    <sheet name="【令和４年2月18日更新】論文投稿前審査中の学術論文" sheetId="26" r:id="rId14"/>
  </sheets>
  <externalReferences>
    <externalReference r:id="rId15"/>
  </externalReferences>
  <definedNames>
    <definedName name="_xlnm._FilterDatabase" localSheetId="5" hidden="1">'[1]5'!$C$5:$G$13</definedName>
    <definedName name="ExtraCredit">'1. 加算'!$F$10:$G$15</definedName>
    <definedName name="MoreFruit">'1. 加算'!$C$37:$D$42</definedName>
    <definedName name="MoreItem">'1. 加算'!$C$47:$D$51</definedName>
    <definedName name="MoreItems">'1. 加算'!$F$47:$G$51</definedName>
    <definedName name="_xlnm.Print_Area" localSheetId="12">【8月16日版】４事前審査中の学術論文!$A$1:$N$18</definedName>
    <definedName name="SUMExtraCredit">'1. 加算'!$F$10:$G$15</definedName>
    <definedName name="SUMIF">'1. 加算'!$C$72:$D$77</definedName>
    <definedName name="SUMIFExtraCredit">'1. 加算'!$F$72:$G$77</definedName>
    <definedName name="果物">'1. 加算'!$C$3:$D$7</definedName>
    <definedName name="項目">'1. 加算'!$C$10:$D$15</definedName>
    <definedName name="集計">'1. 加算'!$E$53:$E$54</definedName>
    <definedName name="肉類">'1. 加算'!$F$3:$G$7</definedName>
  </definedNames>
  <calcPr calcId="191029"/>
  <pivotCaches>
    <pivotCache cacheId="1" r:id="rId1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17" l="1"/>
  <c r="C5" i="17"/>
  <c r="C6" i="17"/>
  <c r="C7" i="17"/>
  <c r="C8" i="17"/>
  <c r="C9" i="17"/>
  <c r="C35" i="17"/>
  <c r="C36" i="17"/>
  <c r="C37" i="17"/>
  <c r="C38" i="17"/>
  <c r="C39" i="17"/>
  <c r="C40" i="17"/>
  <c r="C6" i="16"/>
  <c r="C7" i="16"/>
  <c r="C8" i="16"/>
  <c r="C9" i="16"/>
  <c r="C10" i="16"/>
  <c r="C11" i="16"/>
  <c r="D68" i="16"/>
  <c r="D69" i="16"/>
  <c r="D70" i="16"/>
  <c r="D71" i="16"/>
  <c r="D72" i="16"/>
  <c r="D73" i="16"/>
  <c r="C32" i="12"/>
  <c r="C33" i="12"/>
  <c r="C34" i="12"/>
  <c r="C35" i="12"/>
  <c r="C36" i="12"/>
  <c r="C37" i="12"/>
  <c r="C50" i="12"/>
  <c r="C51" i="12"/>
  <c r="C52" i="12"/>
  <c r="C53" i="12"/>
  <c r="C54" i="12"/>
  <c r="C55" i="12"/>
  <c r="E56" i="10"/>
  <c r="F56" i="10"/>
  <c r="G56" i="10" s="1"/>
  <c r="E4" i="9"/>
  <c r="G4" i="9" s="1"/>
  <c r="E11" i="9"/>
  <c r="G11" i="9" s="1"/>
  <c r="E12" i="9"/>
  <c r="G12" i="9" s="1"/>
  <c r="E13" i="9"/>
  <c r="G13" i="9" s="1"/>
  <c r="E14" i="9"/>
  <c r="G14" i="9" s="1"/>
  <c r="C15" i="9"/>
  <c r="D42" i="8"/>
  <c r="E54" i="8"/>
  <c r="D78" i="8"/>
  <c r="G78" i="8"/>
  <c r="H56" i="10" l="1"/>
</calcChain>
</file>

<file path=xl/sharedStrings.xml><?xml version="1.0" encoding="utf-8"?>
<sst xmlns="http://schemas.openxmlformats.org/spreadsheetml/2006/main" count="1785" uniqueCount="1092">
  <si>
    <t>課題
番号</t>
    <rPh sb="0" eb="2">
      <t>カダイ</t>
    </rPh>
    <rPh sb="3" eb="5">
      <t>バンゴウ</t>
    </rPh>
    <phoneticPr fontId="2"/>
  </si>
  <si>
    <t>筆頭著者</t>
    <rPh sb="0" eb="2">
      <t>ヒットウ</t>
    </rPh>
    <rPh sb="2" eb="4">
      <t>チョシャ</t>
    </rPh>
    <phoneticPr fontId="2"/>
  </si>
  <si>
    <t>出産時</t>
    <rPh sb="0" eb="2">
      <t>シュッサン</t>
    </rPh>
    <rPh sb="2" eb="3">
      <t>ジ</t>
    </rPh>
    <phoneticPr fontId="3"/>
  </si>
  <si>
    <t>児の性別（AGEOF01_DATACALにおけるc_sex）</t>
    <phoneticPr fontId="5"/>
  </si>
  <si>
    <t>父親の職業性曝露（FT1 質問24）</t>
  </si>
  <si>
    <t>父親の年齢、父親の喫煙歴（FT1 質問17）、父親の職業大分類（FT1 質問20）、父親の飲酒歴（FT1 FFQ559）、母親の年齢、胚盤胞移植を受けたかどうか（MT1 質問10）、母親の喫煙歴（MT１ 質問28）、母親の職業性曝露（MT1 質問44）、母親の飲酒歴（MT1 FFQ559）、世帯年収（MT2 質問112）、妊娠帰結（AGEOF01_DATACALにおけるbirth）、多胎か否か（AGEOF01_DATACALにおけるtatai_final）</t>
    <phoneticPr fontId="5"/>
  </si>
  <si>
    <t>松村　健太</t>
  </si>
  <si>
    <t>備考</t>
    <rPh sb="0" eb="2">
      <t>ビコウ</t>
    </rPh>
    <phoneticPr fontId="2"/>
  </si>
  <si>
    <t>執筆責任者</t>
  </si>
  <si>
    <t>共変量</t>
    <rPh sb="0" eb="3">
      <t>キョウヘンリョウ</t>
    </rPh>
    <phoneticPr fontId="2"/>
  </si>
  <si>
    <t>アウトカム</t>
    <phoneticPr fontId="2"/>
  </si>
  <si>
    <t>UC名</t>
  </si>
  <si>
    <t>氏名</t>
  </si>
  <si>
    <t>●</t>
    <phoneticPr fontId="2"/>
  </si>
  <si>
    <t>兵庫</t>
    <rPh sb="0" eb="2">
      <t>ヒョウゴ</t>
    </rPh>
    <phoneticPr fontId="2"/>
  </si>
  <si>
    <t>董 加毅</t>
    <phoneticPr fontId="2"/>
  </si>
  <si>
    <t>大阪</t>
    <rPh sb="0" eb="2">
      <t>オオサカ</t>
    </rPh>
    <phoneticPr fontId="2"/>
  </si>
  <si>
    <t>Jzn2019070132</t>
  </si>
  <si>
    <t>福島</t>
    <rPh sb="0" eb="2">
      <t>フクシマ</t>
    </rPh>
    <phoneticPr fontId="2"/>
  </si>
  <si>
    <t>富山</t>
    <rPh sb="0" eb="2">
      <t>トヤマ</t>
    </rPh>
    <phoneticPr fontId="1"/>
  </si>
  <si>
    <t>高知</t>
    <rPh sb="0" eb="2">
      <t>コウチ</t>
    </rPh>
    <phoneticPr fontId="1"/>
  </si>
  <si>
    <t>石橋 真輝帆</t>
    <rPh sb="0" eb="2">
      <t>イシバシ</t>
    </rPh>
    <rPh sb="3" eb="5">
      <t>マキ</t>
    </rPh>
    <rPh sb="5" eb="6">
      <t>ホ</t>
    </rPh>
    <phoneticPr fontId="2"/>
  </si>
  <si>
    <t>満田　直美</t>
  </si>
  <si>
    <t>（妊娠中の母親の）鎮痛薬及びその他痛み関連の薬剤使用（InT1及びInT2）</t>
  </si>
  <si>
    <t>産後1, 6ヶ月におけるエジンバラ産後うつ尺度 (EPDS)( M1m　質問41～51、C6m　質問24～33)</t>
  </si>
  <si>
    <t>胎盤重量、　胎盤重量/出生体重比</t>
  </si>
  <si>
    <t>（妊娠中の母親の）過去一か月間の体の痛み（MT-1質問21、MT-２質問4）</t>
  </si>
  <si>
    <t>なし</t>
  </si>
  <si>
    <t>母の妊娠中の喫煙習慣、喫煙本数　（MT2　質問36）</t>
  </si>
  <si>
    <t>なし。ただし、参加者の基本的属性として以下の記述統計を報告。
母親の年齢　(M1m_m_age)、BMI　(m_heightとDr1m質問3)、分娩歴　(DrT1分娩(回))、学歴　(MT2 質問110)、世帯収入　(MT2質問112)、精神疾患既往歴　(MT1 質問11-5-1～4)、飲酒習慣　(M1m 質問39)、喫煙習慣　(M1m 質問37)、</t>
  </si>
  <si>
    <t>母親の年齢、母親の妊娠前BMI、妊娠中体重増加、婚姻形態（MT1　質問１）、分娩歴、妊娠合併症（妊娠糖尿病、妊娠高血圧）、パートナーの喫煙習慣（MT2　質問37）、世帯収入（MT2　質問112）、胎児の性別、在胎週数</t>
  </si>
  <si>
    <t>1歳時</t>
    <phoneticPr fontId="2"/>
  </si>
  <si>
    <t>Ctrl + Home キーを押して、ページのトップに戻ります。ツアーを開始するには、Ctrl + PageDown キーを押します。</t>
  </si>
  <si>
    <t xml:space="preserve">たった 10 の手順で、世界で最も知られている
スプレッドシート アプリの Excel を活用できます。
</t>
    <phoneticPr fontId="3"/>
  </si>
  <si>
    <t>ツアーを開始</t>
    <phoneticPr fontId="3"/>
  </si>
  <si>
    <t>ツアーにようこそ。
スクリーン リーダー用の手順:たった 10 の手順で、世界で最も知られているスプレッドシート アプリの Excel を活用できます。
このツアーには、11 枚以上のシートがあります。各シートの手順はセル A1 から始まり、以降の各手順はセル A2、A3 などに記述されています。
手順には、機能を使用したり、詳細を読むために、どのセルに移動すればよいかが記述されています。
開始するには、Ctrl + PageDown キーを押します。</t>
    <phoneticPr fontId="3"/>
  </si>
  <si>
    <t>Ctrl + Home キーを押して、ページのトップに戻ります。次の手順に進むには、Ctrl + PageDown キーを押します。</t>
  </si>
  <si>
    <t>Excel の無料オンライン トレーニング</t>
  </si>
  <si>
    <t>Excel を電卓として使用する</t>
  </si>
  <si>
    <t>SUMIF 関数の詳細</t>
  </si>
  <si>
    <t>SUM 関数の詳細</t>
  </si>
  <si>
    <t>Web 上のその他の情報</t>
  </si>
  <si>
    <t>次の手順を実行するため、セル A94 に移動します。</t>
    <phoneticPr fontId="3"/>
  </si>
  <si>
    <t xml:space="preserve">補足情報: セル G78 に移動します。セル G78 の数式: =SUMIF(G73:G77,"&gt;=50") は、セル D78 の数式と異なります。特に、集計の条件は、50 以上を意味する "&gt; = 50" です。50 以下を表す "&lt; = 50" など、使用できる演算子が他にもあります。50 と等しくないことを表す "&lt;&gt; 50" もあります。 
</t>
    <phoneticPr fontId="3"/>
  </si>
  <si>
    <t xml:space="preserve">セル F72 から G77 には、[項目] と [金額] の 2 つの列を含むデータが格納されています。 </t>
  </si>
  <si>
    <t>パイ</t>
  </si>
  <si>
    <t>注: 多くの SUMIF 数式を作成する場合は、ピボットテーブルがよい解決策となる可能性があります。詳細については、ピボットテーブルのワークシートを参照してください。</t>
    <phoneticPr fontId="3"/>
  </si>
  <si>
    <t>ケーキ</t>
  </si>
  <si>
    <t>SUMIF 関数が話すことができるなら、次のように言うでしょう。セル D73 から D77 を調べ、値が 50 より大きい場合は合計しなさい。</t>
  </si>
  <si>
    <t>クッキー</t>
  </si>
  <si>
    <t>セル D78 の数式: =SUMIF(D73:D77,"&gt;50")。</t>
  </si>
  <si>
    <t>ドーナツ</t>
  </si>
  <si>
    <t xml:space="preserve">セル C72 から D77 には、[項目] と [金額] の 2 つの列を含むデータが格納されています。 </t>
  </si>
  <si>
    <t>パン</t>
  </si>
  <si>
    <t xml:space="preserve">このシートの上部のセル A10 と A11 には、SUMIF 関数も示しました。SUMIF 関数は、条件に基づいて集計します。 </t>
  </si>
  <si>
    <t>金額</t>
  </si>
  <si>
    <t>項目</t>
  </si>
  <si>
    <t xml:space="preserve">SUMIF 関数の詳細 </t>
  </si>
  <si>
    <t>集計:</t>
  </si>
  <si>
    <t>スケート</t>
  </si>
  <si>
    <t>バイク</t>
  </si>
  <si>
    <t>トラック</t>
  </si>
  <si>
    <t>乗用車</t>
  </si>
  <si>
    <t>テーブル</t>
  </si>
  <si>
    <t>次の手順を実行するため、セル A72 に移動します。</t>
    <phoneticPr fontId="3"/>
  </si>
  <si>
    <t xml:space="preserve">重要な詳細情報: セル E54 に移動します。数式の末尾が 100 であることがわかります。このように数式に数値を配置することはできますが、どうしても必要な場合を除き、お勧めしません。これは、定数として知られていますが、定数があることは忘れやすいものです。代わりに、セル D16 などの別のセルを参照することをお勧めします。このように、数式の内部は容易に確認され、隠されません。 </t>
    <phoneticPr fontId="3"/>
  </si>
  <si>
    <t xml:space="preserve">• 定数。これは、数値の 100 です。 </t>
  </si>
  <si>
    <t xml:space="preserve">• セルの範囲。これは、あるセルから始まり別のセルで終わる一連のセルです。G48:G51 は、数式のセルの範囲です。 </t>
  </si>
  <si>
    <t xml:space="preserve">• 単一セルの参照。これは、セルの "アドレス" または "名前" です。D48 は、上記の数式の単一セルの参照です。 </t>
  </si>
  <si>
    <t>レモン</t>
  </si>
  <si>
    <t>セル E54 の数式は、次の機能を使用します。</t>
  </si>
  <si>
    <t>バナナ</t>
  </si>
  <si>
    <t>セル E54 の数式が話すことができるなら、次のように言うでしょう。次の項目を合計しなさい。セル D48 の値、セル G48、G49、G50、G51 の値、および 100。</t>
  </si>
  <si>
    <t>オレンジ</t>
  </si>
  <si>
    <t>セル E54 の数式: =SUM(D48,G48:G51,100)。</t>
  </si>
  <si>
    <t>りんご</t>
  </si>
  <si>
    <t>セル E53 から E54 には、[集計] という 1 つの列を含むデータが格納されています。</t>
  </si>
  <si>
    <t>果物</t>
  </si>
  <si>
    <t xml:space="preserve">セル F47 から G51 には、[項目] と [金額] の 2 つの列を含むデータが格納されています。 </t>
  </si>
  <si>
    <t xml:space="preserve">セル C47 から D48 には、[項目] と [金額] の 2 つの列を含むデータが格納されています。 </t>
  </si>
  <si>
    <t>次のとおり、別の方法も使用できます。</t>
  </si>
  <si>
    <t>セル D42 の SUM 関数が話すことができるなら、次のように言うでしょう。セル D38、D39、D40、D41 の値を加算しなさい。</t>
  </si>
  <si>
    <t>セル D42 の数式: =SUM(D38:D41)。</t>
    <phoneticPr fontId="3"/>
  </si>
  <si>
    <t xml:space="preserve">セル C37 から D41 には、[果物] と [金額] の 2 つの列を含むデータが格納されています。 </t>
  </si>
  <si>
    <t>上記のヒントのいくつかで、SUM 関数の使用方法を説明しました。ここでは、その詳細を示します。</t>
  </si>
  <si>
    <t xml:space="preserve">SUM 関数の詳細 </t>
  </si>
  <si>
    <t>さらに詳しく:A30 に移動します。または、次の手順に進むには、Ctrl + PageDown キーを押します。</t>
    <phoneticPr fontId="3"/>
  </si>
  <si>
    <t>特別課題: セル F10 から G15 には、[項目] と [金額] の 2 つの列を含むデータが格納されています。セル G16 に移動します。ここで別の SUMIF 数式を追加してみましょう。G 列のセル G11 から G15 の金額で、100 未満のものを加算します。結果は、160 になります。</t>
    <phoneticPr fontId="3"/>
  </si>
  <si>
    <t>ここで、50 以上の数値のみを加算します。セル D16 に移動します。=SUMIF(D11:D15,"&gt;50") と入力し、Enter キーを押します。結果は、100 です。</t>
  </si>
  <si>
    <t>加算する方法をもう 1 つ示します。セル C10 から D15 には、[項目] と [金額] の 2 つの列のデータが格納されています。</t>
  </si>
  <si>
    <t>セル G8 の結果は、140 です。</t>
  </si>
  <si>
    <t>セル G8 に移動します。Alt + = キーを押し、ENTER キーを押します。</t>
  </si>
  <si>
    <t>魚肉</t>
  </si>
  <si>
    <t>ショートカット キーを使用して、加算する別の方法を示します。セル F3 から G7 には、[肉類] と [金額] の 2 つの列を含むデータが格納されています。</t>
  </si>
  <si>
    <t>豚肉</t>
  </si>
  <si>
    <t xml:space="preserve">結果は、170 です。 </t>
  </si>
  <si>
    <t>鶏肉</t>
  </si>
  <si>
    <t>= SUM(D4:D7) と入力し、Enter キーを押します。</t>
  </si>
  <si>
    <t>牛肉</t>
  </si>
  <si>
    <t>Ctrl + G キーを押し、D8 と入力し、Enter キーを押して D8 に移動します。</t>
  </si>
  <si>
    <t>肉類</t>
  </si>
  <si>
    <t xml:space="preserve">セル C3 から D7 には、[果物] と [金額] の 2 つの列を含むデータが格納されています。 </t>
  </si>
  <si>
    <t>Excel で数値を加算する方法をいくつか紹介します。</t>
  </si>
  <si>
    <t>効率よく数値を加算する</t>
  </si>
  <si>
    <t>隣接するセルに数式を埋め込む</t>
  </si>
  <si>
    <t>ワークシートのセルに自動的にデータを埋め込む</t>
  </si>
  <si>
    <t>間隔</t>
  </si>
  <si>
    <t>第 1 四半期</t>
  </si>
  <si>
    <t>第 1 週</t>
  </si>
  <si>
    <t>1月</t>
  </si>
  <si>
    <t>梨</t>
  </si>
  <si>
    <t>農産物</t>
  </si>
  <si>
    <t>個数</t>
  </si>
  <si>
    <t>製品</t>
  </si>
  <si>
    <t>カテゴリ</t>
  </si>
  <si>
    <t>部門</t>
  </si>
  <si>
    <t>次の手順を実行するため、セル A67 に移動します。</t>
    <phoneticPr fontId="3"/>
  </si>
  <si>
    <t>セル C34 に移動します。C34、C35、C36、C37 を選択し、Ctrl + D キーを押します。選択したセルに C34 の値が下へ複写されます。</t>
  </si>
  <si>
    <t xml:space="preserve">セル C33 からセル F37 には、[部門]、[カテゴリ]、[製品]、[個数] の 4 つの列が含まれています。 </t>
  </si>
  <si>
    <t>フィルするときに、数値を変更する必要がない場合もあります。または、隣接するセルに値をコピーするだけの場合もあります。その方法を次に示します。</t>
  </si>
  <si>
    <t>フィル ハンドルを使用してセルをコピーする</t>
  </si>
  <si>
    <t>等号:</t>
  </si>
  <si>
    <t>これを足す:</t>
  </si>
  <si>
    <t>これ:</t>
  </si>
  <si>
    <t>さらに詳しく: セル A27 に移動します。または、次の手順に進むには、Ctrl + PageDown キーを押します。</t>
    <phoneticPr fontId="3"/>
  </si>
  <si>
    <t>セル C15 に移動します。C15、D15、E15、F15、G15 のセルを選択します。今度は、Ctrl + R キーを押してセルに値を埋め込みます。これは、"右へ複写" と呼ばれます。</t>
  </si>
  <si>
    <t>セル C10 から G14 には、5 つの列を含むデータが格納されています。これらの列には、セル A5 と A6 の手順を実行した後の C3 から G3 の見出し、およびセル C4 から G7 の値が含まれています。</t>
  </si>
  <si>
    <t>特別課題: セル G4 に移動し、上記の下へ複写手順を繰り返します。</t>
    <phoneticPr fontId="3"/>
  </si>
  <si>
    <t>Shift キーを押しながら下矢印キーを押して、セル E4、E5、E6、E7 を選択し、Ctrl + D キーを押します。セルに合計の 110、120、130.が自動的に埋め込まれます。これは、"下へ複写" と呼ばれます。</t>
  </si>
  <si>
    <t xml:space="preserve">セル E4 に移動します。Ctrl + G キーを押し、E4 を入力し、Enter キーを押します。 </t>
  </si>
  <si>
    <t>セル C3 から G7 には、次の 5 つの列を含むデータが格納されています。各セルに数値 50 が格納されている [これ] 列。数値 50、60、70、80 が格納されている [これを足す] 列。セル C4 とセル D4 の合計を含むセル E4 がある [等号] 列。各セルに数値 75 が格納されている [これを足す] 列。セル E4 とセル F4 の合計を含むセル G4 がある [等号] 列。</t>
  </si>
  <si>
    <t>Excel でフィル機能を使用する方法を示します。</t>
  </si>
  <si>
    <t>自動フィルで時間を節約する</t>
  </si>
  <si>
    <t>LEN 関数の詳細</t>
  </si>
  <si>
    <t>FIND 関数の詳細</t>
  </si>
  <si>
    <t>RIGHT 関数の詳細</t>
  </si>
  <si>
    <t>LEFT 関数の詳細</t>
  </si>
  <si>
    <t xml:space="preserve">データの取得と変換の詳細 </t>
  </si>
  <si>
    <t>テキストをさまざまな列に分割する</t>
  </si>
  <si>
    <t>次の手順を実行するため、セル A84 に移動します。</t>
    <phoneticPr fontId="3"/>
  </si>
  <si>
    <t xml:space="preserve">セル H56 の [McKay] を選択します。これは、セル A61 と同じ数式ですが、セル C56 ではなく F56 から文字を抽出します。 </t>
    <phoneticPr fontId="3"/>
  </si>
  <si>
    <t xml:space="preserve">セル G56 の [Francis] を選択します。ここでは、セル A56 とほぼ同じ数式を使用していますが、セル C56 ではなくセル F56 から文字を抽出します。 
</t>
    <phoneticPr fontId="3"/>
  </si>
  <si>
    <t>結果は、Francis McKay になります。</t>
  </si>
  <si>
    <t xml:space="preserve">この場合は、LEN 関数を使用して、抽出する文字数を指定しています。LEN 関数のしくみは、次のとおりです。セル C56 の文字数をカウントし、Find 関数の文字数を減算します。これにより、セル C56 内の最初のスペースの文字位置番号を見つけ、そのスペースまでの文字数を返します。 </t>
  </si>
  <si>
    <t>Right 関数を使用して、セル C56 の右側から指定した数の文字を抽出します。</t>
  </si>
  <si>
    <t>ここでは、数式 "=RIGHT(C56,LEN(C56)-FIND(" ",C56))" のしくみを示します。</t>
    <phoneticPr fontId="3"/>
  </si>
  <si>
    <t xml:space="preserve">[ヘルパー列] のセル F56 の [Francis McKay] を選択します。RIGHT、LEN、FIND の各関数を使用して、セル C56 の最初のスペースからそのセルの末尾までの文字が抽出されています。 </t>
  </si>
  <si>
    <t xml:space="preserve">次に、[ヘルパー列] を作成しました。これは、セルの他のテキストの抽出を支援するためのものです。一時的な列で、後で常に非表示にできるように作られています。 </t>
  </si>
  <si>
    <t>結果は、Yvonne になります。</t>
  </si>
  <si>
    <t xml:space="preserve">FIND 関数を使用して、抽出する文字数を指定します。Find 関数のしくみは、次のとおりです。セル C56 の最初のスペースの文字位置番号を検索します。次に、1 を減算して、スペース自体を除外します
</t>
  </si>
  <si>
    <t xml:space="preserve">LEFT 関数を使用して、セル C56 の左側から指定した数の文字を抽出します。
</t>
  </si>
  <si>
    <t>Yvonne Francis McKay</t>
  </si>
  <si>
    <t>セル E56 の Yvonne に移動します。LEFT 関数を使用して、セル C56 の左側の文字を抽出しました。抽出する文字数を指定するには、FIND 関数を使用しました。数式 "=LEFT(C56,FIND(" ",C56)-1)" のしくみを示します。</t>
  </si>
  <si>
    <t>姓</t>
  </si>
  <si>
    <t>ミドル ネーム</t>
  </si>
  <si>
    <t>[ヘルパー列]</t>
  </si>
  <si>
    <t>名</t>
  </si>
  <si>
    <t>1 つのセル内の名前</t>
  </si>
  <si>
    <t>データを分割する数式を作成することがあります。この方法では、元のデータが更新された場合、分割されたデータも更新されます。これは、高度な機能です。ただし、LEFT、RIGHT、FIND、LEN といった少数の関数を使用している場合にのみ可能です。各関数の詳細については、このシートの下部にある [Web 上のその他の情報] の下のセル A80 から始まるリンクを参照してください。ただし、興味がある場合は、以下に示すセル C56 を分割する方法をご覧ください。</t>
  </si>
  <si>
    <t>数式で列を分割する</t>
  </si>
  <si>
    <t>Yvonne,McKay,Contoso Ltd.</t>
  </si>
  <si>
    <t>Robert,Zare,Relecloud</t>
  </si>
  <si>
    <t>Michael,Neipper,Fabrikam Inc.</t>
  </si>
  <si>
    <t>Steven,Thorpe,Relecloud</t>
  </si>
  <si>
    <t>次の手順を実行するため、セル A54 に移動します。</t>
    <phoneticPr fontId="3"/>
  </si>
  <si>
    <t>Mariya,Jones,Contoso Ltd.</t>
  </si>
  <si>
    <t>おすすめ: データを操作する別の方法があります。外部ソースに対してクエリを実行でき、そのソースから取得されるデータを分割することができます。そのクエリを一度実行すると、その瞬間から、データを更新でき、操作しやすくなります。興味がありますか?[データ] タブを選択 (Alt + A キー) し、[データの取得と変換] 領域のオプションを試してください (PN、FT、FW、PT、PR、X のいずれかのキーを押します)。または、セル A85 に移動して、Web 上のその他の情報を参照します。</t>
    <phoneticPr fontId="3"/>
  </si>
  <si>
    <t>Jan,Kotas,Relecloud</t>
  </si>
  <si>
    <t>最後に、[表示先] テキスト ボックスに入るまで Tab キーを押します。$D$32 と入力し、Enter キーを押します。</t>
  </si>
  <si>
    <t>Andy,North,Fabrikam Inc.</t>
  </si>
  <si>
    <t xml:space="preserve">[区切り位置指定ウィザード - 3/3] で Tab キーを押し、[G/標準] オプションのみを選択します。 </t>
  </si>
  <si>
    <t>Nancy,Smith,Contoso Ltd.</t>
  </si>
  <si>
    <t>[区切り位置指定ウィザード - 2/3] が表示されます。タブで [区切り文字] の下の [コンマ] オプションを見つけます。[カンマ] チェック ボックスのみが選択されていることを確認し、タブで [次へ] を選択し、Enter キーを押します。</t>
    <phoneticPr fontId="3"/>
  </si>
  <si>
    <t>会社名</t>
  </si>
  <si>
    <t>データ</t>
  </si>
  <si>
    <t>Alt + A キーを押してリボンの上の [データ] タブに入り、E キーを押して [データ ツール] セクション内の [区切り位置] を選択します。[区切り位置指定ウィザード - 1/3] が表示されます。[カンマやタブなどの区切り文字によってフィールドごとに区切られたデータ] ラジオ ボタンが選択されていることを確認し、Enter キーを押します。Tab キーを使用すると、ダイアログ ボックスを移動できます。</t>
    <phoneticPr fontId="3"/>
  </si>
  <si>
    <t xml:space="preserve">セル C32 に移動します。C32 から C39 までのすべてのセルを選択します (Nancy から下へ Yvonne まで)。 </t>
  </si>
  <si>
    <t>フラッシュ フィルは、非常に便利です。ただし、一度にデータを複数の列に分割する場合は、最適なツールではありません。このような場合は、[区切り位置] を試してください。</t>
  </si>
  <si>
    <t>区切り文字に基づいて列を分割します。</t>
  </si>
  <si>
    <t xml:space="preserve">Yvonne.McKay@fabrikam.com </t>
  </si>
  <si>
    <t>Mariya.Jones@contoso.com</t>
  </si>
  <si>
    <t>Jan.Kotas@relecloud.com</t>
  </si>
  <si>
    <t>さらに詳しく: セル A28 に移動します。または、次の手順に進むには、Ctrl + PageDown キーを押します。</t>
    <phoneticPr fontId="3"/>
  </si>
  <si>
    <t>Andy.North@fabrikam.com</t>
  </si>
  <si>
    <t>Alt + H キーを押してリボンの上の [ホーム] タブに入り、FI を押してフィル オプションを選択します。下矢印でリストから [フラッシュ フィル] を選択するか、F キーを押します。これで、姓が E5 から E9 のそれぞれの列に表示されます。</t>
  </si>
  <si>
    <t>Smith</t>
  </si>
  <si>
    <t>Nancy.Smith@contoso.com</t>
  </si>
  <si>
    <t>別の方法でフラッシュ フィルを試してください。セル E5 に移動します。</t>
  </si>
  <si>
    <t>メール​​</t>
  </si>
  <si>
    <t xml:space="preserve">フラッシュ フィルは、一貫性のあるパターンの入力を検出し、パターンを検出すると、セルに値を埋め込みます。 </t>
  </si>
  <si>
    <t>セル D6 に移動します。CTRL + E (フラッシュ フィルのショートカット) を押します。</t>
  </si>
  <si>
    <t>セル D5 に移動します。Ctrl + G キーを押し、D5 を入力し、Enter キーを押します。[メール] 列のセル C5 の Nancy という名を入力します。</t>
  </si>
  <si>
    <t>データを 1 つの列に詰め込まない。分割する。</t>
  </si>
  <si>
    <t>配列数式を作成する</t>
  </si>
  <si>
    <t>TRANSPOSE 関数の詳細</t>
  </si>
  <si>
    <t>転置 (行と列のデータを入れ替える)</t>
  </si>
  <si>
    <t>次の手順を実行するため、セル A75 に移動します。</t>
    <phoneticPr fontId="3"/>
  </si>
  <si>
    <t xml:space="preserve">Excel 談:配列数式は Ctrl + Shift + Enter キーを必要とするため、俗に "CSE 式" とも呼ばれます。 
</t>
  </si>
  <si>
    <t>注意点...
配列数式を使用するときの留意点が 3 つあります。
1) 必ず最初に複数のセルを選択し、それらのセルを選択した状態で、配列数式の入力を開始します。重要なのは、最初に複数のセルを選択してから、入力を開始することです。
2) 配列数式の入力が完了したら、Ctrl + Shift + Enter キーを押します。
3) 配列数式を入力すると、その新しい配列を中断することはできません。たとえば、上書きしたり、セルの 1 つだけを削除したりすることはできません。また、その配列内に新しい行や列を挿入することはできません。そのようなことが必要な場合は、配列数式を持つすべてのセルを選択し、Delete キーを押してから、変更を行い、数式を再作成します。</t>
  </si>
  <si>
    <t xml:space="preserve">配列数式は、いつでも Ctrl + Shift + Enter キーで終了します。Enter キーだけでは終了しません。Ctrl + Shift + Enter キーを押すと、配列に対して関数が計算されます。完了すると、数式が特別なかっこ {} で囲まれます。これらのかっこは、選択したセルが配列数式の一部であることがわかる視覚的な手掛かりです。これらのかっこを自分で入力することはできません。これらのかっこは、Ctrl + Shift + Enter キーを押すと配置されます。 </t>
  </si>
  <si>
    <t>配列数式では、配列の複数のセルに計算を実行できます。上記の例では、配列は、セル C33:H34 内の元のデータ セットです。TRANSPOSE 関数は、横方向のセルを縦方向に切り替えます。 </t>
  </si>
  <si>
    <t>配列数式とは?</t>
  </si>
  <si>
    <t>品目</t>
  </si>
  <si>
    <t>次の手順を実行するため、セル A57 に移動します。</t>
    <phoneticPr fontId="3"/>
  </si>
  <si>
    <t xml:space="preserve">C40 から D45 までのセルから行列が入れ替えられた別のセルを選択します (セル D43 など)。数式バーをもう一度見てください。数式は、セル C41 の数式と同じです。なぜでしょうか?配列数式だからです。
</t>
  </si>
  <si>
    <t>行列が入れ替えられたセルのいずれかを選択します (セル C41 など)。Excel の上部にある式を見てください。{=TRANSPOSE(C33:H34)} のような数式が表示されています。</t>
  </si>
  <si>
    <t xml:space="preserve">多少やっかいなので、細心の注意が必要です。それらのセルを選択した状態で、=TRANSPOSE(C33:H34) と入力します。ただし、Enter キーは押しません。代わりに、Ctrl + Shift + Enter キーを押します。結果としてエラーまたは #VALUE! が表示された場合は、セル A29 の手順からもう一度試してください。 
</t>
  </si>
  <si>
    <t xml:space="preserve">このデータの行列を入れ替えるには、最初にいくつかの空白セルを選択する必要があります。右側のセル C33 から H34 までデータは、6 つの列と 2 つの行があるので、その反対の 6 つの行と 2 つの列を選択します。これには、セル C40 から D45 を選択します。 </t>
  </si>
  <si>
    <t>コピーして貼り付けによる行列の入れ替えを行わない場合もあります。この場合は、数式を使用して行と列を入れ替えます。その方法を次に示します。</t>
  </si>
  <si>
    <t>数式で行列を入れ替える</t>
  </si>
  <si>
    <t xml:space="preserve"> 次の手順に進むには</t>
  </si>
  <si>
    <t>さらに詳しく: A27 に移動します。または、次の手順に進むには、Ctrl + PageDown キーを押します。</t>
    <phoneticPr fontId="3"/>
  </si>
  <si>
    <t xml:space="preserve">専門的なヒント: [形式を選択して貼り付け] のショートカット キーは、Ctrl + Alt + V キーです。 
</t>
    <phoneticPr fontId="3"/>
  </si>
  <si>
    <t>[行列を入れ替える] が見つかるまで、Tab キーを押します。スペース キーを押して、[行列を入れ替える] を選択し、Enter キーを押します。</t>
  </si>
  <si>
    <t xml:space="preserve">Alt + H キーを押してリボンの上の [ホーム] タブに入り、V を押して [貼り付け] を選択します。下矢印キーを使用するか、S キーを押して [形式を選択して貼り付け] を選択します。 </t>
    <phoneticPr fontId="3"/>
  </si>
  <si>
    <t>セル C9 を選択します。</t>
  </si>
  <si>
    <t>ここで、セルをコピーします。Ctrl + C キーを押します。</t>
  </si>
  <si>
    <t>セル C5 から H6 には、[項目] と [金額] の 2 つの行が含まれています。セル C5 から H6 までを選択します。</t>
  </si>
  <si>
    <t>列と行を回転させる必要がある場合、Excel では行列を入れ替えます。</t>
  </si>
  <si>
    <t>行列を入れ替えて、データを切り替える</t>
  </si>
  <si>
    <t>範囲またはテーブルのデータにフィルターを適用する</t>
  </si>
  <si>
    <t>範囲またはテーブルのデータを並べ替える</t>
  </si>
  <si>
    <t>Furui</t>
  </si>
  <si>
    <t>Takahashi</t>
  </si>
  <si>
    <t>Fujishima</t>
  </si>
  <si>
    <t>Watanabe</t>
  </si>
  <si>
    <t>Kaneko</t>
  </si>
  <si>
    <t>Nishimura</t>
  </si>
  <si>
    <t>ここで、2 番目のフィルターを追加します。セル E49 の [食料品] に移動します。Alt + 下矢印キーを押し、矢印キーを使用して [数値フィルター] オプションを見つけます。右矢印キーを押して、[数値フィルター] リストに入ります。矢印キーを使用して、[指定の値より大きい] オプションを見つけ、25 を入力し、Enter キーを押します。平均より上でフィルター処理された 3 つの行のうち、食料品が 25 より大きい 2 つの行が表示されます</t>
    <phoneticPr fontId="3"/>
  </si>
  <si>
    <t>ホテル</t>
  </si>
  <si>
    <t>食料品</t>
  </si>
  <si>
    <t>従業員</t>
  </si>
  <si>
    <t>費用日付</t>
  </si>
  <si>
    <t xml:space="preserve">セル F49 の [ホテル] に移動します。Alt + 下矢印キーを押し、矢印キーを使用して [数値フィルター] オプションを見つけます。右矢印キーを押して [数値フィルター] リストに入り、矢印キーを使用して [平均より上] オプションを見つけ、Enter キーを押します。[ホテル] 列の平均金額が計算され、その平均より大きい金額を含む行のみが表示されます。 </t>
  </si>
  <si>
    <t>セル C49 から F49 には、[費用日付]、[従業員]、[食料品]、[ホテル] の 4 つの列を含むデータが格納されています。</t>
  </si>
  <si>
    <t>データをフィルター処理する他の方法</t>
  </si>
  <si>
    <t>次の手順を実行するため、セル A47 に移動します。</t>
    <phoneticPr fontId="3"/>
  </si>
  <si>
    <t xml:space="preserve">重要な詳細情報: フィルターとは異なり、並べ替え順序をクリアすることはできません。したがって、並べ替えを固定しない場合は、Ctrl + Z キーを押して元に戻します。
</t>
    <phoneticPr fontId="3"/>
  </si>
  <si>
    <t xml:space="preserve">3 つのセルが黄色で塗りつぶされました。その色で行を並べ替えることができます。セル F31 に移動し、Alt + 下矢印キーを押し、矢印キーを使用して [色で並べ替え] オプションを見つけます。右矢印キーを押して、強調表示色 "黄色" RGB 色 255, 255, 0 を選択し、Enter キーを押します。強調表示されているセルは、列内の一番上に自動的に並べ替えられます。これを確認するには、セル F32 に移動し、Insert + F キーを押してセルの形式を聞きます。 </t>
    <phoneticPr fontId="3"/>
  </si>
  <si>
    <t>費用日付を順番に並べるとします。したがって、[費用日付] ヘッダーセル C31 を選択し、Alt + 下矢印キーを押し、矢印キーを使用して [昇順] を見つけます。Enter キーを押します。行が [費用日付] の昇順で並べ替えられます。</t>
  </si>
  <si>
    <t>セル C31 から F31 には、[費用日付]、[従業員]、[食料品]、[ホテル] の 4 つの列を含むデータが格納されています。</t>
  </si>
  <si>
    <t>Excel には、並べ替えの方法が多数あります。並び替え方法をもう 2 つのみ示します。</t>
  </si>
  <si>
    <t>日付や色でも並べ替える</t>
  </si>
  <si>
    <t>サンドウィッチ</t>
  </si>
  <si>
    <t>デリ</t>
  </si>
  <si>
    <t>パン類</t>
  </si>
  <si>
    <t>サラダ</t>
  </si>
  <si>
    <t>野菜</t>
  </si>
  <si>
    <t>さらに詳しく: A31 に移動します。または、次の手順に進むには、Ctrl + PageDown キーを押します。</t>
    <phoneticPr fontId="3"/>
  </si>
  <si>
    <t>デザート</t>
  </si>
  <si>
    <t xml:space="preserve">特別課題: 2 つの列をアルファベット順に並べ替えてみます。手順は次のとおりです。最初に [部門] をアルファベット順に並べ替えます (上記のセル A3 の手順を参照)。次に、[ホーム] タブを選択し、[並べ替えとフィルター] オプションを選択します。[ユーザー設定の並べ替え] を検索し、2 番目のレベルとして [カテゴリ] を追加します。[OK] を選択すると、[部門] が並べ替えられ、各部門内でも、[カテゴリ] 行がアルファベット順に並び替えられます。 </t>
    <phoneticPr fontId="3"/>
  </si>
  <si>
    <t>上部の行のセル C5 から G5 にフィルター ボタンが表示されます。[部門] セル C5 に移動し、Alt + 下矢印キーを押し、下矢印キーとスペース キーで [すべて選択] チェックボックスをクリアします。次に、矢印キーを使用して [パン類] を検索し、スペース キーを押して、Enter キーを押します。</t>
  </si>
  <si>
    <t>12月</t>
  </si>
  <si>
    <t>11月</t>
  </si>
  <si>
    <t>10月</t>
  </si>
  <si>
    <t>ここで、[パン類] 行のみが表示されるようにデータをフィルター処理します。セル G 5 の [12月] に移動します。Ctrl + A キーを押してすべてのセルを選択し、Alt + H キーを押して [ホーム] タブに入ります。S キーを押して、[並べ替えとフィルター] オプションに入り、矢印キーを使用して、[フィルター] オプションを見つけるか、F キーを押します。</t>
  </si>
  <si>
    <t xml:space="preserve">12月の金額を降順に並べ替えます。[12月] 列のセルを選択し、G5 に移動し、セル G5 から G13 までを選択します。Alt + H キーを押してリボンの上の [ホーム] タブに入り、[並べ替えとフィルター] オプションの S キーを押します。オプションが昇順から降順などに変わったことに注目します。矢印キーを使用して、[降順] オプションを見つけ、Enter キーを押します。 </t>
    <phoneticPr fontId="3"/>
  </si>
  <si>
    <t xml:space="preserve">部門をアルファベット順にするとします。[部門] 列を選択し、セル C5 に移動します。Ctrl + G キーを押し、C5 を入力し、Enter キーを押します。ここで、Alt + H キーを押してリボンの上の [ホーム] タブに入り、S を押して [並べ替えとフィルター] オプションに入ります。矢印キーを使用して、昇順で並べ替えるオプションを見つけるか、S を押して Enter キーを押します。 </t>
  </si>
  <si>
    <t>セル C5 から G13 には、[部門]、[カテゴリ]、および [10月]、[11月]、[12月] の各金額を含む 5 つの列が含まれています。</t>
  </si>
  <si>
    <t>簡単な並べ替えとフィルター</t>
  </si>
  <si>
    <t xml:space="preserve"> Ctrl + PageDown キーを押します。</t>
  </si>
  <si>
    <t>Excel テーブルで集計列を使用する</t>
  </si>
  <si>
    <t>Excel テーブルのデータを合計する</t>
  </si>
  <si>
    <t>Excel テーブルの概要</t>
  </si>
  <si>
    <t>次の手順を実行するため、セル A73 に移動します。</t>
    <phoneticPr fontId="3"/>
  </si>
  <si>
    <t xml:space="preserve">補足情報: 集計行の表示と非表示を切り替えるショートカットがあります。テーブル内を選択し、Ctrl + Shift + T を押します。
</t>
    <phoneticPr fontId="3"/>
  </si>
  <si>
    <t>Alt + 下矢印キーを押し、矢印キーを使用して [平均] オプションを見つけ、Enter キーを押します。平均額の ￥3,000が表示されます。</t>
    <phoneticPr fontId="3"/>
  </si>
  <si>
    <t>ただし、平均が必要な場合は、どうしますか?セル E62 の ￥24,000 を選択します。</t>
    <phoneticPr fontId="3"/>
  </si>
  <si>
    <t xml:space="preserve">セル E62 の集計行に ￥24,000 の合計が追加されます。 </t>
    <phoneticPr fontId="3"/>
  </si>
  <si>
    <t>売上</t>
  </si>
  <si>
    <t>テーブル下部のセル C62 から E62 内に新しい行が追加されます。</t>
  </si>
  <si>
    <t>Excel ウィンドウの上部に [テーブル ツール デザイン] タブが表示されます。Alt + JT を押して、リボンの上の [デザイン] タブに入り、T を押して [テーブル スタイルのオプション] 内から [集計行] を選択します。</t>
  </si>
  <si>
    <t>セル D57 など、上記範囲内の任意のセルに移動します。</t>
  </si>
  <si>
    <t>セル C54 から E61 には、[部門]、[カテゴリ]、[売上] の 3 つの列を含むデータが格納されています。</t>
    <phoneticPr fontId="3"/>
  </si>
  <si>
    <t>テーブルのもう 1 つの便利な点は、合計行です。SUM 数式を入力することなく、ワンタッチで合計が行われます。また、平均式など多数についても同様です。そのしくみを示します。</t>
  </si>
  <si>
    <t>テーブルの合計行</t>
  </si>
  <si>
    <t>次の手順を実行するため、セル A48 に移動します。</t>
    <phoneticPr fontId="3"/>
  </si>
  <si>
    <t>集計</t>
    <phoneticPr fontId="3"/>
  </si>
  <si>
    <t xml:space="preserve">SUM 数式が自動的に下へ複写されるので、手動で下へ複写する必要がありません。 </t>
  </si>
  <si>
    <t>Alt + = キーを押し、Enter キーを押します。</t>
  </si>
  <si>
    <t>[集計] のセル H34 に移動します。</t>
    <phoneticPr fontId="3"/>
  </si>
  <si>
    <t>セル C33 から H41 には、[部門]、[カテゴリ]、[10月]、[11月]、[12月]、[集計] の 6 つの列を含むデータが格納されています。</t>
  </si>
  <si>
    <t>テーブルによってもたらされる便利な機能の 1 つの例は、集計列です。数式を入力すると、自動的にその数式が下へ複写されます。そのしくみを示します。</t>
  </si>
  <si>
    <t>テーブルの集計列</t>
  </si>
  <si>
    <t>さらに詳しく: A28 に移動します。または、次の手順に進むには、Ctrl + PageDown キーを押します。</t>
    <phoneticPr fontId="3"/>
  </si>
  <si>
    <t xml:space="preserve">特別課題: テーブルのスタイルを変更してみます。まず、セル C5 と I14 の間のテーブル内のセルを選択します。Excel の上部に [テーブル ツール デザイン] タブが表示されます。Alt + JT キーを押して、リボンの上の [デザイン] タブに入り、S キーを押して [テーブル スタイル] に入ります。矢印キーを使用して、オプション間を移動し、目的のテーブル スタイルを選択します。
</t>
    <phoneticPr fontId="3"/>
  </si>
  <si>
    <t>2 つの列がどのように作成および書式設定されたか、またセル H5 と I5 にテキスト [1月] と [2月] がフィルされたことに注目してください。</t>
  </si>
  <si>
    <t>また、新しい列を簡単に作成できます。H5 と H14 の間の任意のセル (H10 など) に移動します。テキストを入力し、Enter キーを押します。テーブルの新しい列が表示されます。I 列で新しい列を追加するプロセスを繰り返します。</t>
  </si>
  <si>
    <t xml:space="preserve">また、新しい行を簡単に作成できます。セル C13 [肉類] の下の空のセルに移動します。テキストを入力し、Enter キーを押します。テーブルの新しい行が表示されます。 </t>
  </si>
  <si>
    <t>12月</t>
    <phoneticPr fontId="3"/>
  </si>
  <si>
    <t>これで、テーブルが作成されました。これは、特殊な機能を持つセルの集まりです。初心者の場合:テーブルは、縞模様なので、読みやすくなります。</t>
  </si>
  <si>
    <t>Alt + N キーを押してリボンの上の [挿入] タブに入り、T を押して、Enter キーを押します。または、ショートカット キーの組み合わせ Ctrl + T キーを押し、Enter キーを押します</t>
  </si>
  <si>
    <t>セル C5 から G13 には、データが含まれています。セル D8 など、その領域内の任意のセルに移動します。Ctrl + G キーを押し、D8 を入力し、Enter キーを押します。</t>
  </si>
  <si>
    <t>テーブルは、特殊な機能や便利な機能を提供します。テーブルを作成する方法は、次のとおりです。</t>
  </si>
  <si>
    <t>たいへん役に立つテーブル</t>
  </si>
  <si>
    <t>ドロップダウン リストを作成する</t>
  </si>
  <si>
    <t>セルにデータの入力規則を適用する</t>
  </si>
  <si>
    <t>次の手順を実行するため、セル A69 に移動します。</t>
    <phoneticPr fontId="3"/>
  </si>
  <si>
    <t xml:space="preserve">専門的なヒント: このように、多くのユーザーは入力規則リストを別のシートに配置します。そのため、他のユーザーはそのリストを変更しようとしません。
</t>
    <phoneticPr fontId="3"/>
  </si>
  <si>
    <t>ここで、セル D32 に移動し、Alt + 下矢印キーを押します。ドロップダウン リストには、[農産物]、[肉類]、[パン類] の 3 つの部門のみが表示されます。ただし、セル F35 の [パン類] の下の F 列に新しい部門を追加すると、新しい部門でこのリストが更新されます。実際に操作してみましょう。</t>
  </si>
  <si>
    <t>ハム</t>
  </si>
  <si>
    <t>セル F31 の [部門] から始まる単一の列内の複数の値を選択しました。</t>
  </si>
  <si>
    <t>ケール</t>
  </si>
  <si>
    <t>[元の値] テキスト ボックスに、=$F$32:$F$34 と入力し、Enter キーを押します。</t>
  </si>
  <si>
    <t>ブロッコリ</t>
  </si>
  <si>
    <t>[データ] タブで、[データの入力規則] を選択するか、Alt + DL キーを押して、[データの入力規則] ダイアログ ボックスを開きます。タブで [入力値の種類] に移動し、下矢印キーを押して [リスト] を選択します。もう一度 Tab キーを押します。</t>
  </si>
  <si>
    <t>ここで、もう一度データの入力規則を設定します。セル D31 の [部門] の下で、D32 から D43 のすべての空白セルを選択します。</t>
  </si>
  <si>
    <t>Ctrl + T キーを押し、Enter キーを押して、テーブルを作成します。</t>
  </si>
  <si>
    <t xml:space="preserve">セル F31 から F34 の中で、部門を含む 1 つのセルを選択します。たとえば、セル F33 の [肉類] を選択します。 </t>
  </si>
  <si>
    <t>セル C31 から D43 には、[食料品] と [部門] の 2 つの列を含むデータが格納されています。セル F31 から F34 には、[部門] の 1 つの列を含むデータが格納されています。</t>
  </si>
  <si>
    <t>部門のリストを示すドロップ ダウン メニューを挿入する方法について説明しました。しかし、そのリストが変更された場合は、どうしますか?たとえば、「乳製品」と呼ばれる新しい部門がある場合は、どうしますか?[データの入力規則] ダイアログ ボックスを更新する必要があります。ただし、より効率的な方法があります。まずテーブルを作成します。</t>
  </si>
  <si>
    <t>ドロップダウンのベスト プラクティス:テーブルを使用する。</t>
  </si>
  <si>
    <t>さらに詳しく: A30 に移動します。または、次の手順に進むには、Ctrl + PageDown キーを押します。</t>
    <phoneticPr fontId="3"/>
  </si>
  <si>
    <t>補足情報: ドロップダウン リストにより、ユーザーが有効なデータを入力できます。そのため、ドロップダウン リストがデータ入力規則と呼ばれる大規模な機能グループの一部であることがわかります。
データ入力規則には他の方法もあります。たとえば、入力を整数、日付だけでなく、最大金額や最小金額にさえも制限できます。利用できるオプションが多数あるため、セル A70 のリンクを選択して詳細をご覧ください。</t>
    <phoneticPr fontId="3"/>
  </si>
  <si>
    <t>セル D4 を選択します。これは、C4 の [りんご] の横にあるセルです。Alt + 下矢印キーを押します。追加した [農産物]、[肉類]、[パン類] の 3 つの項目を含むドロップダウン メニューが表示されます。</t>
  </si>
  <si>
    <t>[元の値] テキスト ボックスに、「農産物」, 「肉類」, 「パン類」と入力します。それぞれの名前の間にコンマを入れてください。完了したら、Enter キーを押します。</t>
    <phoneticPr fontId="3"/>
  </si>
  <si>
    <t>[データ] タブで、[データの入力規則] を選択するか、Alt + DL キーを押して、[データの入力規則] ダイアログ ボックスを開きます。タブで [入力値の種類] に移動し、[リスト] を選択します。もう一度 Tab キーを押します。</t>
  </si>
  <si>
    <t>セル D4 に移動します。Ctrl + G キーを押し、D4 を入力し、Enter キーを押します。D4 から D15 のすべてのセルを選択します。</t>
  </si>
  <si>
    <t>右側の各食料品に有効なエントリを 3 つの部門名だけにします。それらの部門は、[農産物]、[肉類]、[パン類] です。</t>
  </si>
  <si>
    <t>セル C3 から D15 には、[食料品] と [部門] の 2 つの列を含むデータが格納されています。</t>
  </si>
  <si>
    <t xml:space="preserve">ドロップダウン リストを使用すると、ユーザーのデータ入力が簡単になります。その実行方法を示します。 </t>
  </si>
  <si>
    <t>ドロップダウン リストを挿入する</t>
  </si>
  <si>
    <t>スパーク ラインを使用してデータの傾向を分析する</t>
  </si>
  <si>
    <t>データを即座に分析する</t>
  </si>
  <si>
    <t>次の手順を実行するため、セル A70 に移動します。</t>
    <phoneticPr fontId="3"/>
  </si>
  <si>
    <t>スパーク ラインを消去するには、セル H55 から H62 を選択します。Alt + JD キーを押して、リボンの上の [スパーク ライン ツール デザイン] タブに入ります。C キーを押して [クリア] オプションを選択し、C キーをもう一度押して [選択したスパーク ラインのクリア] を選択します。</t>
  </si>
  <si>
    <t>[12月] 列の右側のセル H55 から H62 にスパーク ラインが表示されます。各線はその行のデータを表し、金額の上下を示しています。</t>
  </si>
  <si>
    <t>表示される [クイック分析] パネルで、スパークラインが見つかるまで右矢印キーを押し、Tab キーを押して [折れ線] オプションを選択します。Enter キーを押して、テーブルにスパーク ラインを追加します。</t>
  </si>
  <si>
    <t>セル C55 から G62 までのテーブル内のセルに移動し、Ctrl + Q キーを押します。</t>
  </si>
  <si>
    <t>セル C54 から G62 には、[部門]、[カテゴリ]、[10月]、[11月]、[12月] の 5 つの列を含むデータが格納されています。</t>
  </si>
  <si>
    <t>このデータの右側に 3 か月の金額の上下を表示する小さな傾向線が必要だとします。8 つの小さな折れ線グラフを作成する必要はありません。代わりに、スパーク ラインを作成することができます。</t>
  </si>
  <si>
    <t>スパーク ラインをすばやく作成する</t>
  </si>
  <si>
    <t>次の手順を実行するため、セル A47 に移動します。</t>
  </si>
  <si>
    <t>新しい集合縦棒グラフが表示され、選択されます。矢印キーを使用してグラフを自由に移動してください。グラフでは、商品ごとに 3 つのが縦棒があり、それぞれが [10月]、[11月]、[12月] の各月の売上高です。</t>
  </si>
  <si>
    <t>Tab キーを押して [グラフ] オプションに入り、Enter キーを押して [集合...] を選択します。</t>
  </si>
  <si>
    <t>[クイック分析] パネルが表示されます。[グラフ] が表示されるまで、右矢印キーを押します。</t>
  </si>
  <si>
    <t>セル C34 から G42 までのテーブル内のセル (セル D38 など) に移動し、Ctrl + Q キーを押します。</t>
  </si>
  <si>
    <t>セル C34 から G42 には、[部門]、[カテゴリ]、[10月]、[11月]、[12月] の 5 つの列を含むデータが含まれています。</t>
  </si>
  <si>
    <t>いつでも [挿入] タブを使用して、グラフを作成できます。ただし、ここでは、[クイック分析] オプションを使用してグラフを作成する別の方法を示します。今回は、キーボード ショートカット キーを使用します。</t>
  </si>
  <si>
    <t>グラフをすばやく作成する</t>
  </si>
  <si>
    <t xml:space="preserve">補足情報: セルを選択すると、[クイック分析] ボタンが表示されます。適切な名前だと思いませんか?ショートカット キーの Ctrl + Q キーを使用して、いつでもこのボタンにアクセスできます。選択したデータについて質問がある場合は、このオプションを選択し、回答が得られるかどうかを確認してください。 </t>
    <phoneticPr fontId="3"/>
  </si>
  <si>
    <t>Tab キーを押して [書式設定] オプションに入り、右矢印キーを押して [クリア] を見つけ、Enter キーを押します。</t>
  </si>
  <si>
    <t>ここで、データ バーを削除するとします。セル C5 から G13 までの範囲全体を選択し、Ctrl + Q キーを押して [クイック分析] パネルをもう一度表示します。</t>
  </si>
  <si>
    <t xml:space="preserve"> [10月]、[11月]、[12月] の各列の下にあるセル (セル E6 から G13) に、それぞれの金額を視覚化する特殊なデータ バーが表示されます。</t>
  </si>
  <si>
    <t>Tab キーを押して [書式設定] オプションに入り、Enter キーを押して [データ バー] を選択します。</t>
  </si>
  <si>
    <t>セル C5 から G13 までのテーブル内のセル (セル E9 など) に移動し、Ctrl + Q キーを押します。[クイック分析] パネルが表示されます。</t>
  </si>
  <si>
    <t>セル C5 から G13 には、[部門]、[カテゴリ]、[10月]、[11月]、[12月] の 5 つの列を含むデータが含まれています。</t>
  </si>
  <si>
    <t>すばやくパターンや傾向を特定できるようにデータを分析する方法は次のとおりです。</t>
  </si>
  <si>
    <t>Office で利用可能なグラフの種類</t>
  </si>
  <si>
    <t>第 2 軸を持つ複合グラフを作成する</t>
  </si>
  <si>
    <t>最初から最後までグラフを作成する</t>
  </si>
  <si>
    <t>食料品売上</t>
  </si>
  <si>
    <t>カンファレンスの出席者</t>
  </si>
  <si>
    <t>日付</t>
  </si>
  <si>
    <t xml:space="preserve">特別課題: 複合グラフを作ってみましょう。セル D67 から F73 までのテーブル全体を選択します。クイック分析オプション (Ctrl + Q) を使用して、[グラフ] オプションを見つけます。Tab キーを押して、[グラフ] オプションに入り、右矢印キーを押して [その他] を選択します。[おすすめグラフ] オプションが表示されます。右矢印キーを押して [すべてのグラフ] タブを選択し、下部にある [組み合わせ] オプションが見つかるまで下矢印キーを押します。Tab キーを 2 回押して、[系列名] に入ります。下矢印キーを 2 回押して [食料品売上] を見つけ、Tab キーを 2 回押して [第 2 軸] オプションを選択します。スペース キーを押して、このオプションを有効にし、Enter キーを押します。 
</t>
    <phoneticPr fontId="3"/>
  </si>
  <si>
    <t>セル D67 から F73 には、[日付]、[カンファレンスの出席者]、[食料品売上] の 3 つの列を含むデータが格納されています。[食料品売上] 列には、上で説明したグラフの第 2 軸をサポートするデータが含まれています。</t>
  </si>
  <si>
    <t>よく使われる例を右側のセル D52 から始まるグラフに示します。これは、上のグラフと同じですが、各月の売上金額を表す第 2 縦軸が追加されています。第 2 軸を使用することは、「1 つのグラフに 2 つのグラフがある」ようなものだと言っていた人もいます。そのとおりです。このグラフは、縦棒グラフと折れ線グラフの両方です。Excel では、このようなグラフを複合グラフと呼びます。このようなグラフに興味がある場合は、セル A72 のハイパーリンクを選択してください。</t>
    <phoneticPr fontId="3"/>
  </si>
  <si>
    <t>グラフに第 2 軸を使用することもできます。第 2 軸は、もう一方の数値軸よりもさまざまな値を表示できる追加の数値軸です。</t>
  </si>
  <si>
    <t>第 2 軸</t>
  </si>
  <si>
    <t xml:space="preserve">• 項目軸は、日付、ユーザー名、製品名などを表します。右側のグラフのセル D30 から始まる横軸には、2012、2013 などの年があるので、項目軸です。 </t>
  </si>
  <si>
    <t xml:space="preserve">• 数値軸は、数値を表します。たとえば、数値軸は、円、時間、期間、気温などを表すことができます。右側のグラフのセル D30 から始まる縦軸は、数値軸です。 </t>
  </si>
  <si>
    <t>項目軸は、日付、ユーザー名、製品名などを表します。右側のグラフのセル D30 から始まる横軸には年があるので、項目軸です。</t>
  </si>
  <si>
    <t xml:space="preserve">• 上下に走る y 軸を縦軸と呼びます。 </t>
  </si>
  <si>
    <t xml:space="preserve">• 下部に沿った X 軸を横軸と呼びます。 </t>
  </si>
  <si>
    <t>Excel では、次のように呼びます。</t>
  </si>
  <si>
    <t xml:space="preserve">在学中に、x 軸と y 軸があることを学習したでしょう。Excel にもこれら 2 つの軸がありますが、呼び方が少し違います。 </t>
  </si>
  <si>
    <t>横軸と縦軸</t>
  </si>
  <si>
    <t>さらに詳しく: A29 に移動します。または、次の手順に進むには、Ctrl + PageDown キーを押します。</t>
    <phoneticPr fontId="3"/>
  </si>
  <si>
    <t xml:space="preserve">特別課題: グラフのすぐ下にデータ テーブルが必要ですか?グラフを選択します。Alt + JC キーを押して、[グラフ ツール デザイン] タブに入ります。A キーを押して、グラフ要素を追加します。下矢印キーを押して [データ テーブル] オプションを見つけ、右矢印キーを押して [データ テーブル] オプションを開きます。[凡例マーカーあり] オプションが見つかるまで下矢印キーを押します。[凡例マーカーあり] を選択し、Enter キーを押してグラフに凡例マーカーを追加します。
</t>
    <phoneticPr fontId="3"/>
  </si>
  <si>
    <t>A キーを押してグラフ要素を追加し、下矢印キーを押して [近似曲線] オプションを見つけます。右矢印キーを押して [近似曲線] オプションを開き、下矢印キーで [線形] オプションに移動し、Enter キーを押します。販売数の経時的なおおよその傾向を示す近似曲線が表示されます。</t>
  </si>
  <si>
    <t xml:space="preserve">ここで、近似曲線を追加します。作成したグラフを選択し、Alt + JC キーを押してリボンの上の [グラ フ ツール デザイン] タブに入ります。 </t>
  </si>
  <si>
    <t>年ごとの会議出席者の合計数を示す縦棒グラフが表示されます。グラフは自由に移動できます。</t>
  </si>
  <si>
    <t>年</t>
  </si>
  <si>
    <t>いくつかのおすすめが表示されます。Tab キーを押してリストに入り、矢印キーを使用して、[集合縦棒] と呼ばれるオプションを見つけ、Enter キーを押します。</t>
  </si>
  <si>
    <t>ここで、Alt + N キーを押して、リボン上の [グラフの挿入] タブに入ります。R キーを押して、[おすすめグラフ] オプションを表示します。</t>
  </si>
  <si>
    <t>セル C5 から D11 までのテーブル内の任意のセル (セル C6 など) に移動します。Ctrl + G キーを押し、C6 を入力し、Enter キーを押します。</t>
  </si>
  <si>
    <t>セル C5 から D11 には、[年] と [カンファレンスの出席者] の 2 つの列を含むデータが格納されています。</t>
  </si>
  <si>
    <t>便利なおすすめグラフ機能</t>
  </si>
  <si>
    <t>フィールド リストを使用してピボットテーブルのフィールドを配置する</t>
  </si>
  <si>
    <t>ピボットテーブルを作成してワークシート データを分析する</t>
  </si>
  <si>
    <t>ワイン</t>
  </si>
  <si>
    <t>ソーダ</t>
  </si>
  <si>
    <t>Suzusaki</t>
  </si>
  <si>
    <t>次の手順を実行するため、セル A62 に移動します。</t>
    <phoneticPr fontId="3"/>
  </si>
  <si>
    <t>ビール</t>
  </si>
  <si>
    <t>Sonomura</t>
  </si>
  <si>
    <t>おめでとうございます。ピボットテーブルが完成しました。ただし、できることがまだ多くあります。詳細情報を参照するには、セル A64 に移動します。</t>
    <phoneticPr fontId="3"/>
  </si>
  <si>
    <t xml:space="preserve">下矢印キーを押して、[金額] チェックボックスを見つけます。
これを行うと、ウィンドウ下部の [値] 領域に [金額] フィールドが追加されます。同時に、ピボットテーブルの各製品の金額が合計されます。
</t>
  </si>
  <si>
    <t>Tab キーを押して、カテゴリのリストに入ります。下矢印キーを押して、[製品] チェックボックスを見つけます。スペース キーを押して [製品] を選択します。
これを行うと、ウィンドウ下部の [行] 領域に [製品] フィールドが追加されます。また、製品データが新しいピボットテーブルの行ラベルとして表示されます。</t>
  </si>
  <si>
    <t>販売員</t>
  </si>
  <si>
    <t xml:space="preserve">右側に [ピボットテーブルのフィールド] ウィンドウが表示されます。[検索] テキスト ボックスに入るまで、Shift + F6 キーを押します。編集するため検索する語句を入力します。 </t>
  </si>
  <si>
    <t>[ピボットテーブルの作成] ダイアログ ボックスが表示されます。フォーカスは、[テーブルまたは範囲を選択] にあります。このラジオ ボタン オプションをオンにしたまま、Tab キーを押して、[ピボットテーブル レポートを配置する場所を選択してください。] に移動します。既定のオプションの [新規ワークシート] が選択されてます。下矢印キーを押して、[既存のワークシート] を選択します。Tab キーを押して [場所] テキスト ボックスに入り、C42 と入力して Enter キーを押します。</t>
  </si>
  <si>
    <t>テーブル内のセルを選択します。たとえば、セル E38 に移動し、Alt + JT を押して、リボンの上の [デザイン] ビューに入ります。V キーを押して、ピボットテーブルを挿入します。</t>
  </si>
  <si>
    <t>セル C34 から F40 には、[日付]、[販売員]、[製品]、[金額] の 4 つの列を含むデータが格納されています。</t>
  </si>
  <si>
    <t>ここでは、データを集計する必要があるときに、ピボットテーブルを作成する方法がわかるように、自分でピボットテーブルを作成します。</t>
  </si>
  <si>
    <t>ピボットテーブルを作成する</t>
  </si>
  <si>
    <t>総計</t>
  </si>
  <si>
    <t>集計 / 金額</t>
  </si>
  <si>
    <t>行ラベル</t>
  </si>
  <si>
    <t>ここで、Tab キーを 3 回押して、カテゴリ リスト[日付]、[販売員]、[製品]、[金額] に入ります。[販売員] チェック ボックスを選択します。[販売員] チェック ボックスを見つけるために、上矢印キーを使用する必要がある場合もあります。選択すると、セル E11 から F16 で成績がトップの販売員がだれかわかります。</t>
  </si>
  <si>
    <t>[ピボットテーブルのフィールド] ウィンドウに入るまで Shift + F6 キーを押すか、Alt + JT キーを押して L キーを押して、[ピボットテーブルのフィールド] ウィンドウを起動します。フォーカスは既定では [検索] テキスト ボックスにあります。編集するため検索する語句を入力します。または、何も入力せずに、Tab キーを 2 回押してカテゴリを通過し、Tab キーをもう一回押して [フィールド] ウィンドウの [行] セクションに入ります。[製品] が選択されています。スペース キーを押してコンテキスト メニューに入り、[フィールドの削除] が見つかるまで下矢印キーを押します。Enter キーを押します。</t>
  </si>
  <si>
    <t xml:space="preserve">次に、成績がトップの販売員がわかるようにデータをピボットします。ピボットテーブル内の任意のセルを選択します。たとえば、セル E12 に移動します。Ctrl + G キーを押し、E12 を入力し、Enter キーを押します。Excel ウィンドウの右側に、[ピボットテーブルのフィールド] ウィンドウが開く場合があります。 </t>
  </si>
  <si>
    <t xml:space="preserve">ピボットテーブルを作成したとき、いくつかのボタンをクリックして、データを集計できました。現在は、最も収益の高い製品がわかっています。 </t>
  </si>
  <si>
    <t>[日付]、[販売員]、[製品]、[金額] の各列を見てください。最も収益の高い製品がすぐにわかりますか?または、成績がトップの販売員はだれですか?それには、セル E11 から F15 までのピボットテーブルが役立ちます。</t>
  </si>
  <si>
    <t>セル C3 から F9 には、[日付]、[販売員]、[製品]、[金額] の 4 つの列を含むデータが格納されています。</t>
  </si>
  <si>
    <t>ピボットテーブルでデータを集計する</t>
  </si>
  <si>
    <t xml:space="preserve">その他の新機能
Office 365 サブスクライバーは、更新プログラムと新機能を継続的に取得できます。
</t>
  </si>
  <si>
    <t xml:space="preserve">コミュニティ: 質問したり、他の Excel ファンと交流したりします。
</t>
    <phoneticPr fontId="3"/>
  </si>
  <si>
    <t>LinkedIn ラーニング: ビデオ コース—初心者から上級者まですべてのレベル。 自分のペースで進めてください。</t>
  </si>
  <si>
    <t>引き続き機能を探してみましょう。Excel について学ぶことが他にもあります。</t>
  </si>
  <si>
    <t>Alt + Q キーを押して、知りたい操作を入力します。</t>
  </si>
  <si>
    <t>Excel についてさらに知りたい場合</t>
  </si>
  <si>
    <t>事前審査中の学術論文（執筆済み自由化課題）※1</t>
    <rPh sb="17" eb="18">
      <t>カ</t>
    </rPh>
    <phoneticPr fontId="2"/>
  </si>
  <si>
    <t>受付番号/承認番号</t>
    <rPh sb="0" eb="2">
      <t>ウケツケ</t>
    </rPh>
    <rPh sb="2" eb="4">
      <t>バンゴウ</t>
    </rPh>
    <rPh sb="5" eb="7">
      <t>ショウニン</t>
    </rPh>
    <rPh sb="7" eb="9">
      <t>バンゴウ</t>
    </rPh>
    <phoneticPr fontId="2"/>
  </si>
  <si>
    <t>中心仮説該当有無</t>
    <rPh sb="0" eb="2">
      <t>チュウシン</t>
    </rPh>
    <rPh sb="2" eb="4">
      <t>カセツ</t>
    </rPh>
    <rPh sb="4" eb="6">
      <t>ガイトウ</t>
    </rPh>
    <rPh sb="6" eb="8">
      <t>ウム</t>
    </rPh>
    <phoneticPr fontId="2"/>
  </si>
  <si>
    <t>使用データ</t>
    <rPh sb="0" eb="2">
      <t>シヨウ</t>
    </rPh>
    <phoneticPr fontId="2"/>
  </si>
  <si>
    <t>論文タイトル</t>
    <phoneticPr fontId="2"/>
  </si>
  <si>
    <t>論文概要</t>
    <rPh sb="0" eb="2">
      <t>ロンブン</t>
    </rPh>
    <rPh sb="2" eb="4">
      <t>ガイヨウ</t>
    </rPh>
    <phoneticPr fontId="2"/>
  </si>
  <si>
    <t>曝露要因</t>
    <rPh sb="0" eb="2">
      <t>バクロ</t>
    </rPh>
    <rPh sb="2" eb="4">
      <t>ヨウイン</t>
    </rPh>
    <phoneticPr fontId="2"/>
  </si>
  <si>
    <t>運営委員長の事前審査承認</t>
    <rPh sb="0" eb="2">
      <t>ウンエイ</t>
    </rPh>
    <rPh sb="2" eb="5">
      <t>イインチョウ</t>
    </rPh>
    <rPh sb="6" eb="8">
      <t>ジゼン</t>
    </rPh>
    <rPh sb="8" eb="10">
      <t>シンサ</t>
    </rPh>
    <rPh sb="10" eb="12">
      <t>ショウニン</t>
    </rPh>
    <phoneticPr fontId="2"/>
  </si>
  <si>
    <t>Jzn2018082002</t>
    <phoneticPr fontId="5"/>
  </si>
  <si>
    <t>×</t>
    <phoneticPr fontId="2"/>
  </si>
  <si>
    <t>Maternal total energy, macronutrients and vitamins intakes during pregnancy associated with the offspring’s birth size in the Japan Environment and Children’s Study</t>
    <phoneticPr fontId="2"/>
  </si>
  <si>
    <t>Ehab S Eshak</t>
    <phoneticPr fontId="2"/>
  </si>
  <si>
    <t>出生時の児の体重、身長、頭位、胸囲及び体格指数</t>
    <phoneticPr fontId="5"/>
  </si>
  <si>
    <t>総エネルギー、主要栄養素、食物繊維及びビタミン類（FFQ_MT2）</t>
    <phoneticPr fontId="5"/>
  </si>
  <si>
    <t>児の性別
母の年齢、身長、教育歴（MT2 質問110）、世帯収入（MT2　質問112）、妊娠中の体重変化(Dr0m)、出産歴(DrT1)、喫煙習慣（MT2 質問36）、飲酒状況（MT2）、妊娠週数（Dr0m）</t>
    <phoneticPr fontId="5"/>
  </si>
  <si>
    <t>学術専門委員会（第30回 H30.10.31）にて審議し、事前確認結果を返却済み</t>
    <rPh sb="0" eb="7">
      <t>ガクジュツセンモンイインカイ</t>
    </rPh>
    <rPh sb="8" eb="9">
      <t>ダイ</t>
    </rPh>
    <rPh sb="11" eb="12">
      <t>カイ</t>
    </rPh>
    <rPh sb="25" eb="27">
      <t>シンギ</t>
    </rPh>
    <rPh sb="29" eb="31">
      <t>ジゼン</t>
    </rPh>
    <rPh sb="31" eb="33">
      <t>カクニン</t>
    </rPh>
    <rPh sb="33" eb="35">
      <t>ケッカ</t>
    </rPh>
    <rPh sb="36" eb="38">
      <t>ヘンキャク</t>
    </rPh>
    <rPh sb="38" eb="39">
      <t>ズ</t>
    </rPh>
    <phoneticPr fontId="2"/>
  </si>
  <si>
    <t>Jzn2019012107</t>
    <phoneticPr fontId="5"/>
  </si>
  <si>
    <t>Effect of pro-inflammatory diet before pregnancy on gestational age and birth weight: The Japan Environment and Children’s Study</t>
    <phoneticPr fontId="2"/>
  </si>
  <si>
    <t>Jzn2019020111</t>
    <phoneticPr fontId="5"/>
  </si>
  <si>
    <t>Paternal occupational exposures and secondary sex ratio in the Japan Environment and Children’s Study (JECS)</t>
    <phoneticPr fontId="2"/>
  </si>
  <si>
    <t>島 正之</t>
    <phoneticPr fontId="2"/>
  </si>
  <si>
    <t>足立 祥</t>
    <rPh sb="0" eb="2">
      <t>アダチ</t>
    </rPh>
    <rPh sb="3" eb="4">
      <t>ショウ</t>
    </rPh>
    <phoneticPr fontId="2"/>
  </si>
  <si>
    <t>Jzn2019031823</t>
    <phoneticPr fontId="5"/>
  </si>
  <si>
    <t>Postpartum Depression Associated with Prenatal Tobacco Smoking in Japanese Pregnant Women: The Japan Environment and Children’s Study</t>
    <phoneticPr fontId="2"/>
  </si>
  <si>
    <t>磯  博康</t>
    <phoneticPr fontId="2"/>
  </si>
  <si>
    <t>崔 美善</t>
    <phoneticPr fontId="2"/>
  </si>
  <si>
    <t>Jzn2019040424</t>
    <phoneticPr fontId="5"/>
  </si>
  <si>
    <t>Skipping breakfast and risk of gestational diabetes mellitus: the Japan　Environment and Children’s Study</t>
    <phoneticPr fontId="2"/>
  </si>
  <si>
    <t>Jzn2019052827</t>
    <phoneticPr fontId="5"/>
  </si>
  <si>
    <t>Pain Medications During Pregnancy: Data from the Japan environment and children’s study (JECS) 
和訳：　妊娠中の痛みに対する薬物治療</t>
    <phoneticPr fontId="2"/>
  </si>
  <si>
    <t>山田　恵子</t>
    <phoneticPr fontId="2"/>
  </si>
  <si>
    <t>Jzn2019053028</t>
    <phoneticPr fontId="5"/>
  </si>
  <si>
    <t>Self-reported eating speed and risk of gestational diabetes mellitus: the Japan Environment and Children’s Study</t>
    <phoneticPr fontId="2"/>
  </si>
  <si>
    <t>董　加毅</t>
    <phoneticPr fontId="2"/>
  </si>
  <si>
    <t xml:space="preserve">出産時妊娠糖尿病　（Dｒ-0m　産科・分娩合併症 [Dr0m_0031308]）
</t>
    <phoneticPr fontId="2"/>
  </si>
  <si>
    <t>母妊娠初期の食べる速さ（MT-1質問FFQ　[MT1_5020001]）</t>
    <phoneticPr fontId="2"/>
  </si>
  <si>
    <t>母年齢 (agree_m_m_age, MT1_m_age, DrT1_m_age, MT2_m_age, Dr0m_m_age, M1m_m_age, Dr1m_m_age)、教育歴(MT2_1100001)、職業 (MT1_0420001)、BMI (m_weightb, m_height)、収入(MT2_1120001)、喫煙 (MT1_0280001)、飲酒 (MT1_alcc)、うつ病 (MT1_0110501)、多のう胞性卵巣症候群既往(MT1_0110807)、巨大児の既往歴 (DrT1_0040007, DrT1_0050007, DrT1_0060007, DrT1_0070007, DrT1_0080007, DrT1_0090007, DrT1_0100007, DrT1_0110007)、出産歴 (DrT1_0030002)、身体活動(MT2_metsmin_av)、コーヒー (MT1_F142, MT1_F143, MT1_F190)、ミルク（MT1_F030, MT1_F031）、チョコレート（MT1_F111）、緑茶（MT1_F138, MT1_F187）、大豆イソフラボン（MT1_NUT44, MT1_NUT45）、マグネシウム　（MT1_NUT10）、脂肪（MT1_NUT4）、食物繊維(MT1_NUT42)、エネルギー(MT1_NUT1)、ごはん（MT1_F006）、魚介類（MT1_FG10）、肉類（MT1_FG11）、卵（MT1_FG12）</t>
    <phoneticPr fontId="2"/>
  </si>
  <si>
    <t>Factor structure of the Edinburgh Postnatal Depression Scale in the Japan Environment and Children’s Study</t>
    <phoneticPr fontId="2"/>
  </si>
  <si>
    <t>Jzn2019070334</t>
    <phoneticPr fontId="2"/>
  </si>
  <si>
    <t>The association of maternal smoking during pregnancy with placental weight: the Japan Environment and Children’s Study (JECS)</t>
    <phoneticPr fontId="2"/>
  </si>
  <si>
    <t>Jzn2019072537</t>
    <phoneticPr fontId="2"/>
  </si>
  <si>
    <t>The association between serum insulin-like growth factor-1 concentration at first trimester and the development of postpartum depressions: The Japan Environment and Children's Study (JECS)</t>
    <phoneticPr fontId="2"/>
  </si>
  <si>
    <t>島　正之</t>
    <phoneticPr fontId="2"/>
  </si>
  <si>
    <t>足立　祥</t>
    <phoneticPr fontId="2"/>
  </si>
  <si>
    <t>産後うつ病の発症（m1mにおけるEPDS≥13）
第1三半期における血清IGF-1濃度</t>
    <phoneticPr fontId="2"/>
  </si>
  <si>
    <t>第1三半期における血清IGF-1濃度</t>
    <phoneticPr fontId="2"/>
  </si>
  <si>
    <t>母親の年齢、BMI、喫煙状況（MT１ 質問28）、飲酒状況（MT1 FFQ559）、世帯年収（MT2 質問112）、学歴（MT2質問110）、分娩歴（DrT1 003の2）、多胎か否か（AGEOF01_DATACALにおけるtatai_final）、児の性別（AGEOF01_DATACALにおけるc_sex）、妊娠週数（AGEOF01_DATACALにおけるbirth_w_n）、SGAか否か（出生体重（Dr0m 00208の1）、AGEOF01_DATACALにおけるninshin_shu、及び「日本小児科学会新生児委員会報告：新しい在胎期間別出生時体格標準値」（修正版）（2010）を用いて計算）、SSRIの使用（InT1 002）、SSRI以外の抗うつ薬の使用（InT1 002）</t>
    <phoneticPr fontId="2"/>
  </si>
  <si>
    <t>※1　論文執筆の自由化の適用により、運営委員長へ事前審査の申請があった課題を掲載。論文が発表された時点で本リストからは削除する。なお、事前審査の申請がなされた時点で「全国データを利用した成果発表予定リスト（中心仮説に関わるもの）」または「全国データを利用した成果発表予定リスト（中心仮説に関わらないもの）」にも掲載する。</t>
    <rPh sb="67" eb="69">
      <t>ジゼン</t>
    </rPh>
    <rPh sb="69" eb="71">
      <t>シンサ</t>
    </rPh>
    <rPh sb="72" eb="74">
      <t>シンセイ</t>
    </rPh>
    <phoneticPr fontId="2"/>
  </si>
  <si>
    <t>（1）目的：妊娠中の母親の食事と子どもの出生サイズとの関連を検討した。
（2）方法：日本の15地域で構成された大規模コホート研究に参加した約80,000人の妊娠女性を対象とし、妊娠中と出生時の質問票とドクター調査表を用いた。</t>
    <rPh sb="3" eb="5">
      <t>モクテキ</t>
    </rPh>
    <rPh sb="6" eb="9">
      <t>ニンシンチュウ</t>
    </rPh>
    <rPh sb="10" eb="12">
      <t>ハハオヤ</t>
    </rPh>
    <rPh sb="13" eb="15">
      <t>ショクジ</t>
    </rPh>
    <rPh sb="20" eb="22">
      <t>シュッセイ</t>
    </rPh>
    <phoneticPr fontId="2"/>
  </si>
  <si>
    <t>（1）目的：食事内容と分娩週数、出生体重の関連を調査する。
（2）方法：エコチル調査における全固定データを用いて、Food frequency questionnaire (FFQ)を記入した妊婦を調査対象とした。各妊婦のFFQより食事による炎症スコアであるDietary  inflammatory index (DII)を計算。DII値をもとに妊婦を抗炎症グループ、コントロールグループ、向炎症グループに分類。多変量解析を用いて、DII値が早産、低出生体重に与える影響を調査した。</t>
    <rPh sb="3" eb="5">
      <t>モクテキ</t>
    </rPh>
    <rPh sb="6" eb="8">
      <t>ショクジ</t>
    </rPh>
    <rPh sb="8" eb="10">
      <t>ナイヨウ</t>
    </rPh>
    <rPh sb="11" eb="13">
      <t>ブンベン</t>
    </rPh>
    <rPh sb="13" eb="15">
      <t>シュウスウ</t>
    </rPh>
    <rPh sb="16" eb="18">
      <t>シュッセイ</t>
    </rPh>
    <rPh sb="18" eb="20">
      <t>タイジュウ</t>
    </rPh>
    <rPh sb="21" eb="23">
      <t>カンレン</t>
    </rPh>
    <rPh sb="24" eb="26">
      <t>チョウサ</t>
    </rPh>
    <rPh sb="33" eb="35">
      <t>ホウホウ</t>
    </rPh>
    <rPh sb="40" eb="42">
      <t>チョウサ</t>
    </rPh>
    <rPh sb="46" eb="47">
      <t>ゼン</t>
    </rPh>
    <rPh sb="47" eb="49">
      <t>コテイ</t>
    </rPh>
    <rPh sb="53" eb="54">
      <t>モチ</t>
    </rPh>
    <rPh sb="92" eb="94">
      <t>キニュウ</t>
    </rPh>
    <rPh sb="96" eb="98">
      <t>ニンプ</t>
    </rPh>
    <rPh sb="99" eb="101">
      <t>チョウサ</t>
    </rPh>
    <rPh sb="101" eb="103">
      <t>タイショウ</t>
    </rPh>
    <rPh sb="107" eb="108">
      <t>カク</t>
    </rPh>
    <rPh sb="108" eb="110">
      <t>ニンプ</t>
    </rPh>
    <rPh sb="116" eb="118">
      <t>ショクジ</t>
    </rPh>
    <rPh sb="121" eb="123">
      <t>エンショウ</t>
    </rPh>
    <rPh sb="163" eb="165">
      <t>ケイサン</t>
    </rPh>
    <rPh sb="169" eb="170">
      <t>チ</t>
    </rPh>
    <rPh sb="174" eb="176">
      <t>ニンプ</t>
    </rPh>
    <rPh sb="177" eb="180">
      <t>コウエンショウ</t>
    </rPh>
    <rPh sb="196" eb="197">
      <t>ム</t>
    </rPh>
    <rPh sb="197" eb="199">
      <t>エンショウ</t>
    </rPh>
    <rPh sb="204" eb="206">
      <t>ブンルイ</t>
    </rPh>
    <rPh sb="207" eb="210">
      <t>タヘンリョウ</t>
    </rPh>
    <rPh sb="210" eb="212">
      <t>カイセキ</t>
    </rPh>
    <rPh sb="213" eb="214">
      <t>モチ</t>
    </rPh>
    <rPh sb="220" eb="221">
      <t>チ</t>
    </rPh>
    <rPh sb="222" eb="224">
      <t>ソウザン</t>
    </rPh>
    <rPh sb="225" eb="226">
      <t>テイ</t>
    </rPh>
    <rPh sb="226" eb="228">
      <t>シュッセイ</t>
    </rPh>
    <rPh sb="228" eb="230">
      <t>タイジュウ</t>
    </rPh>
    <rPh sb="231" eb="232">
      <t>アタ</t>
    </rPh>
    <rPh sb="234" eb="236">
      <t>エイキョウ</t>
    </rPh>
    <rPh sb="237" eb="239">
      <t>チョウサ</t>
    </rPh>
    <phoneticPr fontId="2"/>
  </si>
  <si>
    <t xml:space="preserve">（1）目的：先進国において、生まれる児における男児の割合は減少傾向にある。既報では、いくつかの物質について、親が曝露を受けることにより、生まれる児の性比が影響を受けることが報告されている。しかし、コホートスタディではほとんど報告されていない。子どもの健康と環境に関する全国調査のデータを使用し、妊娠時において父親が仕事上曝露された物質及びその頻度が、生まれる児の性比に与える影響を明らかにする。
（2）方法：父親に対する自己記入式質問票への回答から、妊娠時において父親が仕事上曝露された物質及びその頻度の情報を取得した。また、児の性別については産婦人科医の記録から情報を取得した。父親の職業上の曝露及びその頻度と児の性比との関係を、多変量解析を用いて調べた。 </t>
    <phoneticPr fontId="2"/>
  </si>
  <si>
    <t>（1）目的：日本人女性を対象に、妊娠期喫煙状況及び禁煙期聞が産後うつと関連するかを検討すること
（2）方法：妊娠後期調査のうち、母親の妊娠期喫煙状況、喫煙本数、禁煙期間を問う項目、産後lヵ月調査のエジンパラ産後うつ尺度を使用して、「喫煙したことがない」妊婦と比べて、「妊娠に気付く前に禁煙した」、「妊娠に気付いて禁煙した」、「喫煙を続けている」妊婦が、産後1ヵ月時に産後うつ傾向のオッズ比、及び「妊娠に気付く前に禁煙した」妊婦の禁煙期間(5年以内、&gt;5～10年、&gt;10年)と産後1ヵ月時の産後うつ傾向オッズ比をロジスティック回帰分析で検討した。</t>
    <rPh sb="229" eb="230">
      <t>ネン</t>
    </rPh>
    <phoneticPr fontId="2"/>
  </si>
  <si>
    <t>(1)目的：朝食欠食と妊娠糖尿病の発症との関連について縦断的に分析する。
(2）方法：エコチル調査全国の参加者（母親）を対象として、妊娠初期のアンケートから朝食摂取頻度によって4つのグループに分け、 朝食を毎日摂取している人に比較し、その他のグループで妊娠糖尿病の発症リスクを調べた。</t>
    <phoneticPr fontId="2"/>
  </si>
  <si>
    <t>(1)目的：妊娠期間中の麻薬系鎮痛薬等の鎮痛のための薬物濫用は、西洋諸国において重要な問題となっている。しかしながら、日本において妊婦の痛みと痛みに対する薬物使用を調べた大規模な疫学研究は実施されていない。本研究の目的は、エコチル調査研究のデータを使用し、日本における非がん性疼痛に対する薬物使用の実態を調査することである。
(2）方法：我々はSF-8の痛み設問を含む自記式質問票と、面接による薬物使用に関する調査に回答した94,649妊娠を対象に分析を実施した。</t>
    <phoneticPr fontId="2"/>
  </si>
  <si>
    <t>(1)目的：食べる速さと妊娠糖尿病の発症との関連について縦断的に分析する。
(2）方法：エコチル調査全国の参加者（母親）を対象として、妊娠初期のアンケートから食べる速さによって４つのグループに分け、食べる速さが遅い人に比較し、その他のグループで妊娠糖尿病の発症リスクを調べた。</t>
    <phoneticPr fontId="2"/>
  </si>
  <si>
    <t>(1)目的：妊娠中の喫煙と胎盤重量、胎盤重量/出生体重比（PW/BW比）の関連性について検討すること。
(2）方法：①エコチル参加者のうち、除外基準（出生体重が不明、胎盤重量が不明か25ｇ以下、2500ｇ以上の外れ値、妊娠中の喫煙歴が不明、在胎週数が不明、児の性別が不明、多胎、37週未満の早産あるいは42週以降の過期産）に抵触する症例以外を対象とする。
②対象の背景を算出する（母親の喫煙歴、パートナーの喫煙歴、母親の年齢、母親の妊娠前の身長・体重、妊娠中の体重増加、分娩歴、世帯収入、婚姻形態、在胎週数、胎児の性別）。
③母親の喫煙歴によって対象を4群（喫煙したことがない、妊娠前に喫煙をやめた、妊娠後にやめた、妊娠中も喫煙を継続した）に分け、それぞれの胎盤重量、胎盤重量/出生体重比を算出する。胎盤重量については、多重線形回帰分析を用いて、交絡因子で調整した各群の胎盤重量を求める。胎盤重量/出生体重比は在胎週数と性別で層別化し10パーセンタイル未満をlow PW/BW とし、90パーセンタイルを超えるものをhigh PW/BWとする。喫煙歴のない群をreferenceとし、他の3群がhigh PW/BWまたは low PW/BWとなるリスクについて多重ロジスティック回帰分析を用いて評価する。
④妊娠中に喫煙を継続した群は、1日に吸っていたたばこの本数により、5本未満/日、５～９本/日、10～14本/日、15～19本/日、20本以上、の5群に分け、それぞれの群の胎盤重量、胎盤重量/出生体重比を算出する。③と同様に多重線形回帰分析、多重ロジスティック回帰分析を用いて、交絡因子で調整した各群の胎盤重量やhigh PW/BW，low PW/BWとなるリスクについて評価する。
⑤欠測データが結果に与える影響を検討するために、喫煙についての情報のない群とある群、胎盤重量データのない群とある群それぞれでの背景因子の差についても比較する。</t>
    <phoneticPr fontId="2"/>
  </si>
  <si>
    <t>(1)目的：インスリン様成長因子-1（IGF-1）の血清濃度は大うつ病患者で増加することが知られている。しかし、血清IGF-1濃度とうつ病発症の縦断的な関係は不明である。今回、大規模出生コホート研究のデータを使用して、妊娠初期のIGF-1の血清中濃度と産後うつ病の発症との縦断的関連性を明らかにする。
(2）方法：子どもの健康と環境に関する全国調査（エコチル調査）のデータを用いた。登録された97,415人の妊婦のうち、8,791人の妊婦が対象となり解析を行った。自己記入式質問票により、妊娠第1三半期における抑うつ状態、産後うつ病の発症、及びその他の共変量に関する情報が集められた。妊娠第1三半期において採血が施行され、IGF-1の血清濃度が測定された。解析においては、血清IGF-1濃度の四分位に応じて、参加者を4つのグループに分けた。</t>
    <phoneticPr fontId="2"/>
  </si>
  <si>
    <t>(1)目的：エジンバラ産後うつ尺度（EPDS）は産後うつのスクリーニングに最も良く使われる質問紙である。しかし研究間で、その因子構造には不一致が多い。そこで本件研究では、産後2時点でのEPDSの因子構造を調べた。
(2）方法：91,063名をランダムに2群に分け、その一方では探索的因子分析を行い因子構造を抽出した。もう一方では、抽出した因子構造に加え、過去の代表的な研究から得られた因子構造について確認的因子分析を行い、モデル適合度を比較した。</t>
    <phoneticPr fontId="2"/>
  </si>
  <si>
    <t>Jzn2019070535</t>
    <phoneticPr fontId="5"/>
  </si>
  <si>
    <t>大阪</t>
    <rPh sb="0" eb="2">
      <t>オオサカ</t>
    </rPh>
    <phoneticPr fontId="5"/>
  </si>
  <si>
    <t>山田　恵子</t>
    <phoneticPr fontId="5"/>
  </si>
  <si>
    <t xml:space="preserve">（出産後１か月後の母親の）エジンバラ産後うつ尺度（M1M質問４、M1m_0410001, M1m_0420001, M1m_0430001, M1m_0440001, M1m_0450001,M1m_0460001, M1m_0470001, M1m_0480001, M1m_0490001, M1m_0500001）
（１歳時の母親の）対児愛着障害スコア（C1Y質問39、C1Y_0390001, C1Y_0390002, C1Y_0390003, C1Y_0390004, C1Y_0390005, C1Y_0390006, C1Y_0390007, C1Y_0390008, C1Y_0390009, C1Y_0390010）
</t>
    <phoneticPr fontId="5"/>
  </si>
  <si>
    <t xml:space="preserve">（妊娠中の母親の）過去一か月間の体の痛み（MT-1質問21、MT-２質問4）
（妊娠前及び妊娠中の母親の）パートナーからの暴力（MT1_0260001, MT1_0270001, MT2_0130001, MT2_0140001）
</t>
    <phoneticPr fontId="5"/>
  </si>
  <si>
    <t xml:space="preserve">登録時の母親の年齢（MT1_m_age）、婚姻状況（MT1質問1: MT1_0010001）、同居人の数（MT1質問２： MT1_0020001）、不妊治療の有無（MT1質問10: MT1_0100001）、がん既往（MT1質問11: MT1_0111107）、精神疾患既往（MT1質問11:MT1_0110501, MT1_0110502, MT1_0110503 MT1_0110504, MT1_0110505 MT1_0110506, MT1_0110507, MT1_0110508, MT1_0110509）、発達障害既往（MT1質問11:MT1_0111201, MT1_0111202, MT1_0111203, MT1_0111204）、妊娠中の母親の喫煙歴（MT1質問28:MT1_0280001）、母親の学歴（MT2質問110:MT2_1100001）、世帯収入（MT2質問112:MT2_1120001）、AQ-10-J（MT2質問11:MT2_0110001, MT2_0110002, MT2_0110003, MT2_0110004, MT2_0110005
MT2_0110006, MT2_0110007, MT2_0110008, MT2_0110009, MT2_0110010）、1か月以内の睡眠の深さ（MT2質問45:MT2_0450001）、妊娠中精神疾患併発（合併）（DR0m：Dr0m_0030415）、妊娠中脳梗塞併発（DR0m：Dr0m_0030410）、妊娠中脳出血併発（DR0m：Dr0m_0030411）、妊娠中てんかん併発（合併）（DR0m：Dr0m_0030412）、妊娠中がん併発（合併）（DR0m：Dr0m_0030414）、妊娠中自己免疫性疾患併発（合併）（Dr0m_0020401）、分娩様式（DR0m：Dr0m_0020401）、児の先天奇形（DR0m：Dr0m_0031501）、母乳か人工乳か（M1M質問10: M1m_0100001）、K6スコア（MT1_K6）、妊娠中の１日あたりの身体活動量（MT2_metsmin_av）、ユニットセンターの場所（unit_rc_no）、MT1とMT2回答時の妊娠週数（MT1_pregnancy_w, MT2_pregnancy_w）、妊娠前の体重（m_weightb）、妊娠前の身長（m_height）、出生時の妊娠週数（birth_w）、多胎であるか否か（tatai_final）
</t>
    <phoneticPr fontId="5"/>
  </si>
  <si>
    <t>旧番号：156</t>
    <rPh sb="0" eb="3">
      <t>キュウバンゴウ</t>
    </rPh>
    <phoneticPr fontId="2"/>
  </si>
  <si>
    <t xml:space="preserve">Antenatal Pain, Intimate Partner Violence and Maternal Bonding Disorder: A Prospective National Cohort Study, the JECS
</t>
    <phoneticPr fontId="5"/>
  </si>
  <si>
    <t>1歳時</t>
    <rPh sb="1" eb="2">
      <t>サイ</t>
    </rPh>
    <rPh sb="2" eb="3">
      <t>ジ</t>
    </rPh>
    <phoneticPr fontId="2"/>
  </si>
  <si>
    <t>（1）目的	妊娠中の痛みが産後うつ傾向を介して産後の対児愛着障害と関連するかを検討すること及び妊娠中の痛みと妊娠前後のパートナーからの暴力が産後の対児愛着障害の発症リスクを相互に高め合うかを検討すること。
（2）方法	妊娠中調査のうち、SF-8尺度に含まれる体の痛みの有無を問う項目、パートナーからの暴力の有無を問う設問、産後１か月調査のエジンバラ産後うつ尺度、産後１年後調査の対児愛着障害スコアを使用して、「中くらい」以上の痛みがある妊婦が、産後１年後に対児愛着障害を生ずるオッズ比及び妊婦の痛みと妊娠前後のパートナーからの暴力が産後１か月後の対児愛着障害の発症リスクを相互に高めているかどうかについてのオッズ比をロジスティック回帰分析で検討した。そして、産後うつが体の痛みと産後１年後の対児愛着障害の関連を媒介しているかどうかの媒介分析も実施した。</t>
    <phoneticPr fontId="2"/>
  </si>
  <si>
    <t>今回更新部分を赤字で表示</t>
    <rPh sb="0" eb="2">
      <t>コンカイ</t>
    </rPh>
    <rPh sb="2" eb="4">
      <t>コウシン</t>
    </rPh>
    <rPh sb="4" eb="6">
      <t>ブブン</t>
    </rPh>
    <rPh sb="7" eb="9">
      <t>アカジ</t>
    </rPh>
    <rPh sb="10" eb="12">
      <t>ヒョウジ</t>
    </rPh>
    <phoneticPr fontId="2"/>
  </si>
  <si>
    <t>令和元年8月16日更新
（前回更新：令和元年7月24日）</t>
    <rPh sb="0" eb="2">
      <t>レイワ</t>
    </rPh>
    <rPh sb="2" eb="4">
      <t>ガンネン</t>
    </rPh>
    <rPh sb="5" eb="6">
      <t>ガツ</t>
    </rPh>
    <rPh sb="8" eb="9">
      <t>ニチ</t>
    </rPh>
    <rPh sb="9" eb="11">
      <t>コウシン</t>
    </rPh>
    <rPh sb="13" eb="15">
      <t>ゼンカイ</t>
    </rPh>
    <rPh sb="15" eb="17">
      <t>コウシン</t>
    </rPh>
    <phoneticPr fontId="2"/>
  </si>
  <si>
    <t>富山</t>
    <rPh sb="0" eb="2">
      <t>トヤマ</t>
    </rPh>
    <phoneticPr fontId="5"/>
  </si>
  <si>
    <t>出産時全固定データ</t>
  </si>
  <si>
    <t>高知</t>
    <rPh sb="0" eb="2">
      <t>コウチ</t>
    </rPh>
    <phoneticPr fontId="5"/>
  </si>
  <si>
    <t>1歳時全固定データ</t>
  </si>
  <si>
    <t>神奈川</t>
    <rPh sb="0" eb="3">
      <t>カナガワ</t>
    </rPh>
    <phoneticPr fontId="5"/>
  </si>
  <si>
    <t>Jzn2019111153</t>
  </si>
  <si>
    <t>出産時</t>
    <rPh sb="0" eb="2">
      <t>シュッサン</t>
    </rPh>
    <rPh sb="2" eb="3">
      <t>ジ</t>
    </rPh>
    <phoneticPr fontId="2"/>
  </si>
  <si>
    <t>The association of maternal history of allergic features with preterm pregnancy outcomes in the JECS birth cohort.</t>
  </si>
  <si>
    <t>山本貴和子</t>
  </si>
  <si>
    <t>齋藤麻耶子</t>
  </si>
  <si>
    <t>早産（birth_w_n）、切迫早産の有無（Dr0m_0031305）、Preterm PROMの有無（Dr0m_0031311, Dr0m_0031312）</t>
  </si>
  <si>
    <t>非特異的IgE（MT1b_0080001）、特異的IgE抗体価（ヤケヒョウダニ（MT1b_0020101）、スギ（MT1b_0030101）、卵白（MT1b_0040101）、マルチアレルゲン動物上皮（MT1b_0050101）ガ（MT1b_0060101））、アレルギー既往歴（気管支喘息、アレルギー性鼻炎・花粉症、アトピー性皮膚炎、アレルギー性結膜炎、食物アレルギー、薬疹・薬剤アレルギー、接触性皮膚炎、統合）（MT1_0110201, MT1_0110202, MT1_0110205, MT1_0110206, MT1_0110207, MT1_0110208, MT1_0110210）</t>
  </si>
  <si>
    <t>児の性別（Dr0m_0020201）、母親の年齢（出産時点）（Dr0m_m_age）、所属のユニット（unit_no）、婚姻状況（MT1_0010001）、母親の妊娠前のBMI（DrT1_0020001、m_weightb）、初産または経産（MT1_0030202, MT1_0030201）、妊娠初期の不妊治療歴の有無（MT1_0100001）、妊娠異常・分娩異常（妊娠高血圧、妊娠糖尿病、常位胎盤早期剥離、子宮外妊娠、前置胎盤、胞状奇胎、その他異常妊娠）の既往の有無（MT1_0111301, MT1_0111302, MT1_0111303, MT1_0111304, MT1_0111305, MT1_0111306, MT1_0111307　妊娠中の高血圧の有無MT1_0110102妊娠中の糖尿病の有無MT1_0110401、MT1_0110402）、母親の喫煙の有無（MT1_0280001）、母親のアルコール摂取の有無（MT1_5590001）、最終学歴（MT2_1100001）、世帯年収（MT2_1120001）</t>
  </si>
  <si>
    <t>福島</t>
    <rPh sb="0" eb="2">
      <t>フクシマ</t>
    </rPh>
    <phoneticPr fontId="5"/>
  </si>
  <si>
    <t>経塚　標</t>
    <rPh sb="3" eb="4">
      <t>ヒョウ</t>
    </rPh>
    <phoneticPr fontId="5"/>
  </si>
  <si>
    <t>※旧番号：B34</t>
    <rPh sb="1" eb="4">
      <t>キュウバンゴウ</t>
    </rPh>
    <phoneticPr fontId="2"/>
  </si>
  <si>
    <t>The effect of Sunscreen in the prenatal period on cord-blood and maternal IgE levels: Analysis of the Japan Environmental and Children’s study　(JECS)</t>
  </si>
  <si>
    <t>（１）目的：妊娠中の日焼け止めの使用と、臍帯血IgE及び妊婦のIgEとの相関を明らかにする。
（２）方法：日焼け止め使用頻度別に臍帯血IgE及び母体IgEの中央値と四分位範囲を求め、各群間の比較をsteel-dwass法によって行う。</t>
    <rPh sb="3" eb="5">
      <t>モクテキ</t>
    </rPh>
    <rPh sb="50" eb="52">
      <t>ホウホウ</t>
    </rPh>
    <phoneticPr fontId="2"/>
  </si>
  <si>
    <t>千葉</t>
    <rPh sb="0" eb="2">
      <t>チバ</t>
    </rPh>
    <phoneticPr fontId="5"/>
  </si>
  <si>
    <t>高谷　具純</t>
  </si>
  <si>
    <t>福岡</t>
    <rPh sb="0" eb="2">
      <t>フクオカ</t>
    </rPh>
    <phoneticPr fontId="5"/>
  </si>
  <si>
    <t>Jzn2019120660</t>
  </si>
  <si>
    <t>Effect of anti-inflammatory diet before pregnancy for the pregnant women with endometriosis: The Japan Environment and Children’s Study</t>
  </si>
  <si>
    <t>論文掲載後は本リストから削除</t>
    <rPh sb="0" eb="2">
      <t>ロンブン</t>
    </rPh>
    <rPh sb="2" eb="4">
      <t>ケイサイ</t>
    </rPh>
    <rPh sb="4" eb="5">
      <t>ゴ</t>
    </rPh>
    <rPh sb="6" eb="7">
      <t>ホン</t>
    </rPh>
    <rPh sb="12" eb="14">
      <t>サクジョ</t>
    </rPh>
    <phoneticPr fontId="2"/>
  </si>
  <si>
    <t>北海道</t>
    <rPh sb="0" eb="3">
      <t>ホッカイドウ</t>
    </rPh>
    <phoneticPr fontId="2"/>
  </si>
  <si>
    <t>妊娠前期および 中後期における K6(Kesssler Psychological Distress Scale）スコア(mtl一郎、 mt2 K6）が 13以上を心理的苦痛と定義し、産後1ヶ月時点における EPDS (Edinburg Postnatal Depression Scale ）スコア（Mlm質問41～51）が9以上を抑う っと定義した。</t>
    <rPh sb="0" eb="2">
      <t>ニンシン</t>
    </rPh>
    <phoneticPr fontId="5"/>
  </si>
  <si>
    <t>1歳時全固定データ</t>
    <phoneticPr fontId="5"/>
  </si>
  <si>
    <t>（１）目的：妊婦のヘモグロビン値が出生児のアウトカムにあたえる影響について調べる。
（２）方法：妊婦と新生児の69,803ペアを対象としている。妊婦のヘモグロビン値により５群に分け、多変量解析を用いて、妊婦のヘモグロビン値が早産、低出生体重児、small for gestational age与える影響について調べた。</t>
    <rPh sb="3" eb="5">
      <t>モクテキ</t>
    </rPh>
    <rPh sb="45" eb="47">
      <t>ホウホウ</t>
    </rPh>
    <phoneticPr fontId="5"/>
  </si>
  <si>
    <t>Jzn2019081038</t>
    <phoneticPr fontId="5"/>
  </si>
  <si>
    <t>Factor structure of the Mother-Infant Bonding Scale in the Japan Environment and Children’s Study</t>
    <phoneticPr fontId="2"/>
  </si>
  <si>
    <t>（1）目的：対児愛着尺度（MIBS）は、対児愛着の程度を10項目で簡便に測定できる質問紙であり、今のところ2因子構造である考えられている。しかし、本当に2因子構造か否かという点については、まだ十分に調べ尽くされていない。そこで本件研究では、産後1年次におけるMIBSの因子構造を調べた。
（2）方法：83,196名をランダムに2群に分け、その一方では探索的因子分析を行い因子構造を抽出した。もう一方では、抽出した因子構造に加え、過去の代表的な研究から得られた因子構造について確認的因子分析を行い、モデル適合度を比較した。</t>
    <phoneticPr fontId="2"/>
  </si>
  <si>
    <t>松村　健太</t>
    <phoneticPr fontId="5"/>
  </si>
  <si>
    <t>なし</t>
    <phoneticPr fontId="5"/>
  </si>
  <si>
    <t>なし。ただし、参加者の基本的属性として以下の記述統計を報告。母親の年齢　(M1m_m_age)、BMI　(m_heightとDr1m質問3)、分娩歴　(DrT1分娩(回))、学歴　(MT2 質問110)、世帯収入　(MT2質問112)、精神疾患既往歴　(MT1 質問11-5-1～4)、飲酒習慣　(M1m 質問39)、喫煙習慣　(M1m 質問37)、産後うつ疑い（9点以上）の割合（C6m質問24～33）</t>
    <phoneticPr fontId="5"/>
  </si>
  <si>
    <t>Jzn2019102950</t>
    <phoneticPr fontId="5"/>
  </si>
  <si>
    <t>Paternal race on birth outcomes in Japan: A propensity score analysis with the Japan Environment and Children’s Study</t>
    <phoneticPr fontId="5"/>
  </si>
  <si>
    <t xml:space="preserve">（1）目的 ：日本人の母親と外国人という国際カップルと日本人カップルでの出生アウトカムの違いを傾向スコア解析で調べること。
（2）方法 ：全国データに登録された国際カップルと421組と日本人カップル421組の妊婦を対象とした。出生アウトカムは低胎盤重量（＜１０パーセンタイル）、高胎盤重量（＞９０パーセンタイル）、低出生体重児（＜２５００ｇ）、巨大児（＞４０００ｇ）、早産（＜３７週間）を用いた。関連性の解析にはロジスティック回帰分析、Firthロジスティック回帰分析と傾向スコア解析を用いた。
</t>
    <phoneticPr fontId="5"/>
  </si>
  <si>
    <t>菅沼 成文　</t>
    <phoneticPr fontId="5"/>
  </si>
  <si>
    <t>Tiffany 由佳 Pulphus</t>
    <phoneticPr fontId="5"/>
  </si>
  <si>
    <t>胎盤重量、出生体重児、と早産（dr0m）</t>
    <phoneticPr fontId="5"/>
  </si>
  <si>
    <t>父親の人種的背景: 日本か外国籍（C-0.5y質問41）</t>
    <phoneticPr fontId="5"/>
  </si>
  <si>
    <t>父母の年齢、父母のBMI、父母の教育歴、収入（MT-2質問112）、婚姻状況（MT-1質問1）、出産歴（MT-1質問７）、母親の飲酒（MT-2）、母親の喫煙（MT-2質問36）、母親のストレスイベント（MT-2質問12）、母親の運動習慣（MT-2質問40）、母親の食物（タンパク質）（MT-１）、不妊治療（MT-1質問10）、児の性別、妊娠糖尿病、妊娠高血圧症、妊娠体重増加（dr0m）　</t>
    <phoneticPr fontId="5"/>
  </si>
  <si>
    <t>Jzn2019103152</t>
    <phoneticPr fontId="5"/>
  </si>
  <si>
    <t>Risk of incomplete vaccination in children under 1 year old: analysis of the Japan Environment and Children’s Study (JECS)</t>
    <phoneticPr fontId="5"/>
  </si>
  <si>
    <t>（1）目的：ワクチン接種は、費用対効果が高く、国の重要な健康政策である。エコチル調査のデータを解析し、ワクチン接種状況を解析し、今後の施策に生かす。
（2）方法：予防接種の状況、性別、兄弟の有無、母親（父親）の出産時年齢、喫煙、飲酒、副作用歴、学歴、精神状態や世帯収入などを用い、ロジスティクス回帰分析を行った。</t>
    <phoneticPr fontId="5"/>
  </si>
  <si>
    <t>伊藤 秀一</t>
    <phoneticPr fontId="5"/>
  </si>
  <si>
    <t>川上ちひろ</t>
    <phoneticPr fontId="5"/>
  </si>
  <si>
    <t>DPT・BCG・ロタ・ヒブの接種状況</t>
    <phoneticPr fontId="5"/>
  </si>
  <si>
    <t>道府県・性別・出生年・妊娠周期・出産時の母親の年齢・兄弟の有無・母親の副作用歴・両親の学歴・両親喫煙・母親の飲酒・母親の就労状況・世帯収入・母親の精神状況・母親の子どもへの気持ち</t>
    <phoneticPr fontId="5"/>
  </si>
  <si>
    <t xml:space="preserve">（1）目的 ：妊娠中の母親のIgE感作およびアレルギー疾患とPreterm birthの関連の有無を検討するために、エコチル調査に参加している妊娠中の母親の総IgE（非特異的）抗体価、特異的IgE抗体価またはアレルギー既往歴と、早産（前期早産または後期早産）の有無、切迫早産の有無、妊娠37週未満の破水（Preterm premature rupture of the membranes（以下、Preterm PROM））の有無の関連について検討する。また、それらの関連に影響を与える共変量について探索的に検討する。
（2）方法 ：エコチル調査への参加に同意している99,995名の母親に対し、妊娠初期の登録時に自記式の質問票調査、また妊娠初期の登録時に母親から血液を採取し総IgE、特異的IgE抗体価を測定。妊娠週数２２週以上で出生した児が単体である98,199人の母親を対象に、妊娠中の母親の総IgE（非特異的）抗体価、特異的IgE抗体価またはアレルギー既往歴と、早産（早期早産：在胎週数　22-33週、後期早産：在胎週数 34-36週）、切迫早産、前期破水の有無の関連について単変量解析を行った。また共変量を母親の出産時年齢、所属ユニット、母親の妊娠初期のBMI、出産歴、既往の妊娠異常・分娩異常の有無、母親の糖尿病、喫煙、妊娠中のアルコール摂取の有無、最終学歴、世帯年収として、多変量解析を行った。
</t>
    <phoneticPr fontId="2"/>
  </si>
  <si>
    <t>MSC</t>
    <phoneticPr fontId="2"/>
  </si>
  <si>
    <t>Jzn2019120258</t>
    <phoneticPr fontId="5"/>
  </si>
  <si>
    <t>下条　直樹</t>
    <phoneticPr fontId="5"/>
  </si>
  <si>
    <t>臍帯血IgE、母体IgE</t>
    <phoneticPr fontId="5"/>
  </si>
  <si>
    <t>母妊娠時の日焼け止めの使用（MT-1質問43）</t>
    <phoneticPr fontId="5"/>
  </si>
  <si>
    <t>母年齢、母のアトピー性皮膚炎の有無（MT-1質問11）、妊娠中の日焼け止め使用頻度（M-T2　質問96）、妊娠中喫煙（M-T2質問36）
妊娠中の食事からのVD摂取量（M-T2 FFQ）</t>
    <phoneticPr fontId="5"/>
  </si>
  <si>
    <t>（1）目的：子宮内膜症の妊婦において、妊娠前の食事と周産期合併症の関連について調べる
（2）方法：妊娠前の食事内容にもとづき妊娠前のDietary inflammatory indexを計算しその値に基づき、妊婦を5グループに分類。また子宮内膜症の有無にてサブグループ解析を行った。多変量解析によりそれぞれのグループにおいて早産、低出生体重児の発症リスクを調べた</t>
    <phoneticPr fontId="5"/>
  </si>
  <si>
    <t>○分娩週数について　birth_wより連続変数で評価　37週未満分娩を1、37週以降分娩を0とカテゴリー化34週未満分娩を1、34週以降分娩を0とカテゴリー化
○出生体重について　M0より連続数変数で評価　2500g未満を1、2500ｇ上を0とカテゴリー化1500g未満を1、1500ｇ上を0とカテゴリー化
〇妊娠高血圧症候群（HDP）について（34週未満発症早発型:Early onset、34週以降発症遅発型: Late onsetの鑑別を含む）
　妊娠高血圧症候群 HDP_______ (a)
   早発妊娠高血圧症候群　Early onset HDP ________ (b)
   遅発妊娠高血圧症候群　Late onset HDP ________ (c) 
1.HDP症例の抽出
Dr0m_0031344 もしくは Dr0m_0031347 のいずれに1がついている
　→ HDP症例・・・・・・(a)とする
　ただし通常はEarly（＜34ｗ）もしくはLate Onset (34週以上)が要求されることが多いので以下のように　Early Late を定義しました
2.(a)のうちDr0m_0031345 が34未満　もしくは　Dr_0m_0031348 が34週未満→ Early onset HDP症例・・・・・(c)
3.(a)のうちDr0m_0031345 が34以上かつDr_0m_0031348 が34週以上→ Late onset HDP症例・・・・・(b)
4.(a)のうちDr0m_0031345 もしくは　Dr_0m_0031348 のどちらかが欠損であっても、どちらかが34以上だった場合は→ Late onset HDP症例・・・・・(b) 
　どちらかが34週未満だった場合は→ Early onset HDP 症例…………..(c)とした
5.(a)のうちDr0m_0031345 もしくは　Dr_0m_0031348 のどちらも欠損の場合→ただのHDP症例にとどめる・・・・・(a)
今回 HDPとしては （a）のみを用いています</t>
    <phoneticPr fontId="5"/>
  </si>
  <si>
    <t xml:space="preserve">○DIIの算出についてMT1より過去5年の食生活調査の中から、30品目を選んで摂取量を調査した。
炭水化物(MT1_NUT5)、タンパク質(MT1_NUT3)、総脂質(MT1_NUT4)、マグネシウム(MT1_NUT10)、鉄(MT1_NUT12)、亜鉛(MT1_NUT13)、レチノール(MT1_NUT17)、βカロテン(MT1_NUT19)、ビタミンＤ(MT1_NUT22)、αトコフェロール(MT1_NUT23)、ビタミンＢ１(MT1_NUT28)、ビタミンＢ２(MT1_NUT29)、ナイアシン(MT1_NUT30)、ビタミンＢ６(MT1_NUT31)、ビタミンＢ１２(MT1_NUT32)、葉酸(MT1_NUT33)、ビタミンＣ(MT1_NUT35)、飽和脂肪酸(MT1_NUT36)、一価不飽和脂肪酸(MT1_NUT37)、多価不飽和脂肪酸(MT1_NUT38)、コレステロール(MT1_NUT39)、食物繊維量(MT1_NUT42)、n-3不飽和脂肪酸(MT1_NUT47)、ｎ-6不飽和脂肪酸(MT1_NUT48)、セレン(MT1_NUT49)、アルコール(MT1_NUTFG16a)、たまねぎ(MT1_NUT073)、にんにく(MT1_NUT173)、しょうが(MT1_NUT185)
</t>
    <phoneticPr fontId="5"/>
  </si>
  <si>
    <t>Variableもしくは比較項目について
〇分娩時母体年齢(M0)：１０代　20-24歳　25-29歳　30-34歳　35-39歳　40歳以上に分類 
〇BMI（m_height, m_weightb）: 参加時の身長体重から計算→[体重Kg/(身長2m2)]連続変数化
　→18.5未満、15.8以上-25.0未満、25.0以上　に分類（カテゴリー化）
〇母体喫煙はT1において：「吸っていない」「妊娠前にやめた」「妊娠初期にやめた」を0「吸い続けている」を1　とカテゴリー化
○母体学歴についてMT2より最終学歴
　中学：10年未満、高校：10-12年未満、専門学校もしくは大学:13-16年未満、大学院：17年以上に分類（カテゴリー化）
○世帯の年間収入についてMT2より
　200万円未満、200-600万円未満、600-1000万円未満、1000万円以上に分類（カテゴリー化）
〇妊娠方法についてDrT1より
　自然妊娠or ART有無に分類（カテゴリー化）</t>
    <phoneticPr fontId="5"/>
  </si>
  <si>
    <t>Jzn2019122064</t>
    <phoneticPr fontId="5"/>
  </si>
  <si>
    <t>Chorionicity, parental socio–economic position and psycho–motoric development during infancy</t>
    <phoneticPr fontId="5"/>
  </si>
  <si>
    <t xml:space="preserve">（1）目的：妊娠において胎児の発育環境に影響がある絨毛膜の枚数と出生後の発達の関連における親の社会経済状況の影響を、双生児と単胎間で比較を行う。
（2）方法 :本研究は児の発達と親の社会経済状況について自記式質問票による回答を用いて、単胎児、双胎児（絨毛膜１枚または2枚）群に分けて分析を実施した。
</t>
    <phoneticPr fontId="5"/>
  </si>
  <si>
    <t>Karri Silventoinen</t>
    <phoneticPr fontId="5"/>
  </si>
  <si>
    <t xml:space="preserve">ASQ (6ヶ月、1歳の二時点)
C6m_0160001- C6m_0160406、C1y_02000001 – C1y_0200406
</t>
    <phoneticPr fontId="5"/>
  </si>
  <si>
    <t xml:space="preserve">親の社会経済状況
MT2_1100001、MT2_1110001　 MT2_1120001　MT2_1130001
</t>
    <phoneticPr fontId="5"/>
  </si>
  <si>
    <t xml:space="preserve">母年齢　（Dr0m_m_age） 児性別Dr0m_0020201、回答時の児の月齢(（記入年月日—生年月日）/30)、ARTの有無（DrT1_0020005）、初産・経産（MT１_0070001）、在胎週数（Dr0m_0020102、Dr0m_0020103）、出生体重（Dr0m_0020801） </t>
    <phoneticPr fontId="5"/>
  </si>
  <si>
    <t>Jzn2020021974</t>
    <phoneticPr fontId="5"/>
  </si>
  <si>
    <t xml:space="preserve">Dietary intake of vitamin D and risks of depression during pregnancy and after delivery: 
a nationwide longitudinal study – the Japan Environment and Children’s Study (JECS) </t>
    <phoneticPr fontId="5"/>
  </si>
  <si>
    <t>（1）目的：現在までに、妊産婦の抑うつと血中ビタミンD濃度との関連性について報告された論文は数多くあるが、食事から摂取したビタミンD量との関連性についての報告はわずかである。本研究では、妊娠に気付く以前および妊娠期間中の食事からのビタミンD摂取が妊産婦の抑うつと関連するか否か検討した。
（2）方法：【データの絞り込み】 データセットはjecs-ag-20160424を使用した。104,102登録のうち、多胎および重複登録を除外（n=103,099）、さらに質問項目への回答が不完全なものを除外した。最終的に妊娠前期の解析では75,568、妊娠中後期の解析では74,912、産後１ヶ月の解析では、72,765が対象となった。 
【統計解析】 主要評価項目と曝露変数（四分位）の関連をロジスティクス回帰分析にて解析した。トレンドテストは、カテゴリカルナンバーを連続変数として扱い、ロジスティクス回帰分析にてp値を示した。</t>
    <phoneticPr fontId="5"/>
  </si>
  <si>
    <t>稲寺 秀邦</t>
    <phoneticPr fontId="5"/>
  </si>
  <si>
    <t>角田 香澄</t>
    <phoneticPr fontId="5"/>
  </si>
  <si>
    <t>娠に気付く以前および妊娠期間中の食事から摂取したビタミンD量（mtl_nut22、mt2_nut22）</t>
    <phoneticPr fontId="5"/>
  </si>
  <si>
    <t xml:space="preserve">母親の 年齢（MTl m age）、出産歴の有無（ Dr Tl分娩（回））、妊娠前BMI(m heightと m_weightb）、教育歴（MT2質問110）、世帯年収（MT2質問112）、婚姻歴（MTl質問 1)、飲酒状況（MTl質問559 00-01、MT2質問559 00 01）、喫煙状況（MTl質問28、
MT2質問36）、つわりの状況（MT2質問50）、妊娠中の運動量（MT2_metsmin av）、不
安障害歴（MTl質問11）、うつ病歴（MTl質問11）、仕事の有無（MTl質問42-1、MT2質問100）、妊娠中後期の屋外での活動時間（MT2質問54）、ビタミンDサプリメント使用の有無（InTl質問2、 InT2質問2）、 ユニット番号（ unit no）、質問票を記入した 時期(MTl記入日（月）、MT2記入日（月）、Mlm記入日（月））、子の先天性異常（Mlm EPDS の解析のみ；DrOm質問3-16～ 24,3-26～ 27、Drlm質問4-11～ 19,4-21～ 22) </t>
    <phoneticPr fontId="5"/>
  </si>
  <si>
    <t>Jzn2020031376</t>
    <phoneticPr fontId="5"/>
  </si>
  <si>
    <t xml:space="preserve">Autistic Traits and Antenatal Persistent Pain: The Japan Environment and Children’s Study </t>
    <phoneticPr fontId="5"/>
  </si>
  <si>
    <t>（1）目的：妊婦の自閉症傾向が、妊娠中の痛みやその重症度と関連するかどうかを検討すること。
（2）方法：自閉症傾向を定量するAQ-10Jスコアと妊娠中の体の痛み（SF-8の痛み設問）の設問に欠損値がない、16歳以上の妊婦のうち、リウマチ既往、潰瘍性大腸炎既往、クローン病既往458名を除外した88,752名を対象に分析を実施した。曝露要因は妊婦の自閉症傾向、説明変数は妊娠中の身体の痛みとした。妊婦の自閉症傾向はAQ-10Jスコアのカットオフ値である７点未満の４分位及び７点以上の５段階を使用し、妊娠中の身体の痛みについては、重症度別に「痛みがなかったもの、軽度の痛みがあったもの(mild pain)、妊娠第1期または第２・３期に中等度以上の痛みがあったもの(一時的な痛みtemporal pain)、妊娠第1期と第２・３期双方で中等度以上の痛みがあったもの(持続痛persistent pain)」の４群に分けた。
　軽度の痛み、一時的な痛み、持続痛それぞれの保有について、自閉症傾向が一番低い群を基準として、自閉症傾向の程度別に多変量多項ロジスティック回帰分析を実施した。調整変数は属性、社会経済的要因、既往歴、心理社会的要因を使用した。</t>
    <phoneticPr fontId="5"/>
  </si>
  <si>
    <t>（妊娠中の母親の）過去一か月間の体の痛み（MT-1質問21、MT-２質問4）</t>
    <phoneticPr fontId="5"/>
  </si>
  <si>
    <t>自閉症傾向（MT2質問11:MT2_0110001, MT2_0110002, MT2_0110003, MT2_0110004, MT2_0110005, MT2_0110006, MT2_0110007, MT2_0110008, MT2_0110009, MT2_0110010）</t>
    <phoneticPr fontId="5"/>
  </si>
  <si>
    <t>MT1における体の痛み（MT1質問21: MT1_0210001）、MT2における体の痛み（MT2質問4: MT2_0040001）、自閉症傾向AQ-10-Jスコア（MT2質問11: MT2_0110001, MT2_0110002, MT2_0110003, MT2_0110004, MT2_0110005, MT2_0110006, MT2_0110007, MT2_0110008, MT2_0110009, MT2_0110010）、登録時の母親の年齢（MT1_m_age）、妊娠前のBMI(妊娠前の体重（m_weightb）、妊娠前の身長（m_height）より算出)、妊娠中の母親の喫煙歴（MT1質問28: MT1_0280001）、妊娠中の母親の飲酒歴（MT1質問55: MT1_5590001）、妊娠中の１日あたりの身体活動量（MT2_metsmin_av）、母親の学歴（MT2質問110:MT2_1100001）、婚姻状況（MT1質問1: MT1_0010001）、等価所得（世帯収入MT2質問112:MT2_1120001と同居家族数MT1質問2:　MT1_0020001より算出）、職業（MT１質問42: MT1_0420001）、副鼻腔炎既往（MT1質問11: MT1_0110203）、慢性中耳炎既往（MT1質問11:MT1_011020）、逆流性食道炎既往（MT1質問11: MT1_0110601）、胃炎既往（MT1質問11: MT1_0110602）、うつ病既往（MT1質問11: MT1_0110501）、不安神経症既往（MT1質問11: MT1_0110503）、統合失調症既往（MT1質問11: MT1_0110504,）、その他精神疾患既往（MT1質問11: MT1_0110509）、分娩歴（MT1_0070102 MT1_0070103）、妊娠したときの気持ち（MT1質問6: MT1_0060001）、K6スコア（MT2_K6）、1か月以内の睡眠の深さ（MT2質問45:MT2_0450001）、妊娠中のパートナーからの暴力（MT2質問13, 14: MT2_0130001 MT2_0140001）</t>
    <phoneticPr fontId="5"/>
  </si>
  <si>
    <t xml:space="preserve">Association of maternal physical activity before and during pregnancy with sleep and development problems in 1-year-old infants
</t>
    <phoneticPr fontId="5"/>
  </si>
  <si>
    <t>（1）目的：妊娠前・妊娠中の母体活動量と1歳時の睡眠・発達との関連を調べること。
（2）方法：1歳時固定データを用い、母体活動量と1歳時の睡眠および発達との関連を、対数二項回帰モデルで相対危険度（RR）を算出して検討した。</t>
    <phoneticPr fontId="5"/>
  </si>
  <si>
    <t>諸隈　誠一</t>
    <phoneticPr fontId="5"/>
  </si>
  <si>
    <t>中原　一成・道川　武紘</t>
    <phoneticPr fontId="5"/>
  </si>
  <si>
    <t>＜睡眠＞
夜間覚醒3回以上
夜間覚醒1回以上で1時間以上の夜泣き
夜間睡眠8時間以下
入眠時刻23時以降
夜間覚醒1回以上かつ夜泣きありかつ週5回以上の夜泣き
(夜間は20:00～7:59とし、C1y-24,25,26で各アウトカムの有無を判定)
＜発達＞
ASQの各項目のcut off値未満
およびいずれかの項目でcut off値未満</t>
    <phoneticPr fontId="5"/>
  </si>
  <si>
    <t>International Physical Activity Questionnaire, Short versionに基づいて算出した、MT-1・MT-2の母体活動量</t>
    <phoneticPr fontId="5"/>
  </si>
  <si>
    <t>母年齢、教育歴(MT-2 質問110)、収入(MT-2 質問112)、出産歴(Dr-T1)、母喫煙（MT-1質問28）、母飲酒(M-T1)、妊娠前BMI、不妊治療歴(Dr-T1)、分娩様式(Dr-0m)、妊娠高血圧、(妊娠)糖尿病、K6(C-1y)、1歳時母職業、児在胎週数、児性別、児出生体重、児栄養、1歳時喘息、1歳時アトピー性皮膚炎</t>
    <phoneticPr fontId="5"/>
  </si>
  <si>
    <t>村田　強志</t>
    <phoneticPr fontId="5"/>
  </si>
  <si>
    <t>Jzn2020031981</t>
    <phoneticPr fontId="5"/>
  </si>
  <si>
    <t>Low periconceptional dietary intakes among Japanese women: Pregnancy intakes even worse: the Japan Environment and Children’s Study (JECS)</t>
    <phoneticPr fontId="5"/>
  </si>
  <si>
    <t>（1）目的：妊娠前および妊娠中に母親の食事と栄養の適切性を検討した。
（2）方法：対象は、子どもの健康と環境に関する全国調査に参加した10万人以上の妊婦であり、研究デザインは、質問票や医療記録票により把握した妊娠前および妊娠中の情報を用いたフォローアップ調査である。</t>
    <phoneticPr fontId="5"/>
  </si>
  <si>
    <t>Ehab S Eshak</t>
    <phoneticPr fontId="5"/>
  </si>
  <si>
    <t>エネルギー、栄養素、食品群別摂取量（FFQ_MT1、FFQ_MT2）</t>
    <phoneticPr fontId="5"/>
  </si>
  <si>
    <t>Jzn2020052993</t>
    <phoneticPr fontId="5"/>
  </si>
  <si>
    <t>1歳時全固定データ</t>
    <phoneticPr fontId="2"/>
  </si>
  <si>
    <t>Maternal Hemoglobin levels and Neonatal Outcomes: the Japan Environment and Children’s Study</t>
    <phoneticPr fontId="5"/>
  </si>
  <si>
    <t>郷勇人</t>
    <phoneticPr fontId="5"/>
  </si>
  <si>
    <t>〇早産児の抽出、
　　　妊娠高血圧症候群 HDP_______ (a)
      早発妊娠高血圧症候群　Early onset HDP ________ (b)
      遅発妊娠高血圧症候群　Late onset HDP ________ (c) 
1.	HDP症例の抽出
Dr0m_0031344 もしくは Dr0m_0031347 のいずれに1がついている
　→ HDP症例・・・・・・(a)
    とする
　ただし通常はEarly（＜34ｗ）もしくはLate Onset (34週以上)が要求されることが多いので以下のように　Early Late を定義しました
2.	(a)のうち
Dr0m_0031345 が34未満　もしくは　Dr_0m_0031348 が　34週未満
→ Early onset HDP症例・・・・・(c)
3.	(a)のうち
Dr0m_0031345 が34以上　かつ　Dr_0m_0031348 が　34週以上
→ Late onset HDP症例・・・・・(b)
4.	(a)のうち
Dr0m_0031345 もしくは　Dr_0m_0031348 のどちらかが欠損であっても、
どちらかが34以上だった場合は
→ Late onset HDP症例・・・・・(b)
 どちらかが34週未満だった場合は
→ Early onset HDP 症例…………..(c)
 とした
5.	(a)のうち
Dr0m_0031345 もしくは　Dr_0m_0031348 のどちらも欠損の場合
→　ただのHDP症例にとどめる・・・・・(a)</t>
    <phoneticPr fontId="5"/>
  </si>
  <si>
    <t>○カルシウムの摂取量について　FFQ　MT1_NUT9より　算出</t>
    <phoneticPr fontId="5"/>
  </si>
  <si>
    <t>〇分娩時母体年齢(M0)：35歳以上かどうか　に分類（カテゴリー化）
〇BMI（m_height, m_weightb）: 参加時の身長体重から計算→[体重Kg/(身長2m2)]連続変数化
→18.5未満、15.8以上-25.0未満、25.0以上　に分類（カテゴリー化）
〇母体喫煙はMT1_0280001において「吸っていない」「妊娠前にやめた」「妊娠初期にやめた」を0　
　　　　　「吸い続けている」を1　とカテゴリー化
○母体学歴についてMT2_1100001より最終学歴
　　　　　　中学：10年未満、高校：10-12年未満、専門学校もしくは大学:13-16年未満、
大学院：17年以上に分類（カテゴリー化）
○世帯の年間収入についてMT2_1120001より
　　　　　　200万円未満（1）、200-600万円未満（2,3）、600-1000万円未満（4.5）、1000万円以上（6,7,8,9）に分類（カテゴリー化）
〇妊娠方法についてDrT1_0020005より
　　　　　　自然妊娠　（選択肢1）　or 非自然妊娠（選択肢2から8）　に　分類　（カテゴリー化）
〇　分娩歴については DrT1_0030002　より
　　　　　　初産婦（0）もしくは経産婦（１以上）　の二種類にカテゴリー化
　　経産婦は後の除外過程に用いた</t>
    <phoneticPr fontId="5"/>
  </si>
  <si>
    <t>Jzn20200709104</t>
    <phoneticPr fontId="5"/>
  </si>
  <si>
    <t>※執筆希望リスト掲載課題</t>
    <rPh sb="1" eb="3">
      <t>シッピツ</t>
    </rPh>
    <rPh sb="3" eb="5">
      <t>キボウ</t>
    </rPh>
    <rPh sb="8" eb="10">
      <t>ケイサイ</t>
    </rPh>
    <rPh sb="10" eb="12">
      <t>カダイ</t>
    </rPh>
    <phoneticPr fontId="5"/>
  </si>
  <si>
    <t>Birth month, climate conditions and atopic dermatitis</t>
  </si>
  <si>
    <t>（1）目的：アトピー性皮膚炎の発症率を生まれた季節、日照時間と湿度の組合せごとに比較すること
（2）方法：小児の生まれ月を3ヶ月毎の季節に区切る。2016年の日本の平均値を基準にユニットセンターを長/短日照時間と高/低湿度の地域に分類する。季節・日照時間・湿度のカテゴリ別にKaplan—Meier曲線により生後6ヶ月から3歳までの発症率を比較する。</t>
    <phoneticPr fontId="5"/>
  </si>
  <si>
    <t>甲信</t>
    <rPh sb="0" eb="2">
      <t>コウシン</t>
    </rPh>
    <phoneticPr fontId="5"/>
  </si>
  <si>
    <t>横道　洋司</t>
    <phoneticPr fontId="5"/>
  </si>
  <si>
    <t>0.5歳・1歳・2歳・3歳までのアトピー性皮膚炎診断（6ヶ月質問紙質問11、1歳質問紙質問11-1、2歳質問紙質問6、3歳質問紙質問9）</t>
    <phoneticPr fontId="5"/>
  </si>
  <si>
    <t>生まれ月、日照時間、湿度（ageof03_datacal_ver001、気象庁の2016年データ）</t>
  </si>
  <si>
    <t>両親のアレルギー疾患既往（MT-1質問11、FT-1質問3）</t>
  </si>
  <si>
    <t>3歳時全固定データ</t>
    <phoneticPr fontId="2"/>
  </si>
  <si>
    <t>Prevalence and risk factors of early term births in Japan: The Japan Environment and Children’s Study</t>
    <phoneticPr fontId="5"/>
  </si>
  <si>
    <t>（1）目的：満期早期の出産の頻度とその原因を明らかにすること
（2）方法：3歳全固定データを用いた。妊娠週数をあるとカムとし、37-38週に出生するリスク要因について解析を行った。マルチレベル一般化線形混合モデル（ベルヌーイ分布・ロジットリンク関数）を用いて、単変量・多変量解析を行い、オッズ比と95％信頼区間を推定した。マルチレベルでは、１次を個人、２次を登録ユニットセンターとした。</t>
    <phoneticPr fontId="5"/>
  </si>
  <si>
    <t>堀内清華</t>
  </si>
  <si>
    <t>在胎週数（妊娠週数（ninshin_shu））</t>
    <phoneticPr fontId="5"/>
  </si>
  <si>
    <t>婚姻状況、母子どもの数、母職種（MT-1質問１、3、42）
母喫煙、運動習慣、収入（MT-2 質問36, 41、112）
母飲酒（MT-2 FFQ 質問1）
児性別、新生児の身体異常有無、胎位、妊娠中に併発している疾患(合併症)有無、不妊治療有無、無痛分娩（Dr0m）
出産歴、帝王切開歴、流産歴、死産歴（DrT1）
母年齢（MT1_m_age）、ユニットセンター（unit_no）、母K6（MT2_k6）、多胎</t>
    <phoneticPr fontId="5"/>
  </si>
  <si>
    <t>-</t>
    <phoneticPr fontId="5"/>
  </si>
  <si>
    <t>富山</t>
    <rPh sb="0" eb="2">
      <t>トヤマ</t>
    </rPh>
    <phoneticPr fontId="2"/>
  </si>
  <si>
    <t>高知</t>
    <rPh sb="0" eb="2">
      <t>コウチ</t>
    </rPh>
    <phoneticPr fontId="2"/>
  </si>
  <si>
    <t>Jzn20200824113</t>
    <phoneticPr fontId="5"/>
  </si>
  <si>
    <t>Risk prediction models for mother-to-infant-bonding failure in young and adult mothers</t>
    <phoneticPr fontId="5"/>
  </si>
  <si>
    <t>（1）目的：若年母のボンディング障害の予測モデルを作成した。
（2）方法：若年母(25歳未満)で、ボンディング障害の有無をアウトカムとして、ロジスティクス回帰を用いて、予測モデルを作成した。ベースラインモデル（子ども因子）に、candidate model(母親因子)を追加、最後に社会因子モデルを追加し最終モデルを作成した。また、参照として、25歳以上の集団において同様の予測モデルを作成した。AUC, Brier scoreを用いて、予測精度を検討した。</t>
    <rPh sb="3" eb="5">
      <t>モクテキ</t>
    </rPh>
    <rPh sb="34" eb="36">
      <t>ホウホウ</t>
    </rPh>
    <phoneticPr fontId="5"/>
  </si>
  <si>
    <t>石塚　一枝</t>
    <phoneticPr fontId="5"/>
  </si>
  <si>
    <t>1歳のボンディング</t>
    <phoneticPr fontId="5"/>
  </si>
  <si>
    <t>なし (予測モデルの予測候補因子として使用した変数：性別、泣きの頻度、泣きのcolic、分娩様式、産後うつ、妊娠したときの気持ち、妊娠回数、飲酒、教育歴、喫煙、婚姻状態、同居者、家事を主に誰がしているか、パートナーの育児参加、出産後に抱っこしたか、寝る場所、社会的つながり)</t>
    <phoneticPr fontId="5"/>
  </si>
  <si>
    <t>目的</t>
    <rPh sb="0" eb="2">
      <t>モクテキ</t>
    </rPh>
    <phoneticPr fontId="2"/>
  </si>
  <si>
    <t>方法</t>
    <rPh sb="0" eb="2">
      <t>ホウホウ</t>
    </rPh>
    <phoneticPr fontId="2"/>
  </si>
  <si>
    <t>Jzn20200716106</t>
    <phoneticPr fontId="5"/>
  </si>
  <si>
    <t>The Impact of Chlamydia Trachomatis on Pregnancy Outcomes among Japanese Pregnant Women: The Japan Enviroment and Children’s Study (JECS)
(日本人妊婦における頚管クラミジア・トラコマティスが妊娠予後に与える影響)</t>
    <phoneticPr fontId="5"/>
  </si>
  <si>
    <t>（1）目的：妊娠中に頸管クラミジア抗原陽性であった妊婦の予後を調査する。
（2）方法：単胎妊婦においてクラミジア抗原検査データのある症例から、陽性症例が37週未満早産、32週未満早産、pPROM、2500g未満低出生体重児、SGA、HDPに与える影響を多変量解析を用いて調査した。</t>
    <rPh sb="3" eb="5">
      <t>モクテキ</t>
    </rPh>
    <rPh sb="40" eb="42">
      <t>ホウホウ</t>
    </rPh>
    <phoneticPr fontId="5"/>
  </si>
  <si>
    <t>安田　俊</t>
    <phoneticPr fontId="5"/>
  </si>
  <si>
    <t>○分娩週数について　birth_wより連続変数で評価
37週未満分娩を1、37週以降分娩を0とカテゴリー化
32週未満分娩を1、32週以降分娩を0とカテゴリー化
○出生体重について　M0より連続数変数で評価
2500g未満を1、2500ｇ上を0とカテゴリー化
〇SGAについて上記の分娩週数、出生体重、に加え、birth_d
より分娩日数、c_sexより児の性別を抽出し、出生体重SDを計算、
-1.5以下をSGAありとする
〇早産期の前期破水(preterm prelabor rupture of membrane:
 pPROM)について
Dr0m_0031311およびDr0m_0031312を用いて37週未満の前期破水を定義
〇妊娠高血圧症候群（HDP）の抽出
妊娠高血圧症候群 HDPについてDr0m_0031344 もしくは Dr0m_003134のいずれに1がついているものをHDP症例とする    
○Background、Outcomeの比較について
　連続変数は　One way analysis of varianceを用いた
　カテゴリー変数は　Chi-square test、Fishers’ exact testを用いた
結果変数は妊娠37週未満早産、妊娠32週未満早産、pPROM、2500g未満低出生体重児、SGA、HDP　とした。</t>
    <phoneticPr fontId="5"/>
  </si>
  <si>
    <t>〇クラミジア頸管抗原陽性有無についてはDr0m_0030310より
　陰性（0）もしくは陽性（1）に分類</t>
    <phoneticPr fontId="5"/>
  </si>
  <si>
    <t>〇分娩時母体年齢(M0)：20歳未満、20歳以上35歳未満、35歳以上かどうか　に分類（カテゴリー化）
〇BMI（m_height, m_weightb）: 参加時の身長体重から計算→[体重Kg/(身長2m2)]連続変数化→18.5未満、15.8以上-25.0未満、25.0以上　に分類（カテゴリー化）
〇母体喫煙はMT1_0280001において
「吸っていない」「妊娠前にやめた」「妊娠初期にやめた」を0　
「吸い続けている」を1　とカテゴリー化
○母体学歴についてMT2_1100001より最終学歴
中学：10年未満、高校：10-12年未満、専門学校もしくは大学:13-16年未満、
大学院：17年以上に分類（カテゴリー化）
〇分娩歴については DrT1_0030002　より
初産婦（0）もしくは経産婦（１以上）　の二種類にカテゴリー化
○婚姻についてMT1_0010001より
「結婚している（内縁・事実婚を含む）」を１　「未婚（過去に一度も結婚したことがない）」「離婚」「死別」を0　の二種類にカテゴリー化</t>
    <phoneticPr fontId="5"/>
  </si>
  <si>
    <t>Association of cesarean section and allergic outcomes among infants at 1 year of age: A Japan Environment and Children’s Study
（帝王切開と乳児の1歳までのアレルギー罹患の関係:エコチル調査より）</t>
    <phoneticPr fontId="5"/>
  </si>
  <si>
    <t>（1）目的：アレルギー疾患は、世界的に増加しており、帝王切開の割合も上昇している。今回、環境省の「子どもの健康と環境に関する全国調査（エコチル調査）」の既存のデータを用いて帝王切開と1歳までのアレルギー罹患に関して検討した。
（2）方法：データセットは、JECS-AN 20180131を使用した。登録された104,065妊婦のうち、流産・死産および多胎を除外した単胎生産児（n=98,255）で、さらに質問項目への回答が不完全なものと在胎42週以上の過期産を除外し、最終的に分析対象者は、74,639名であった。主要評価項目（気管支喘息、アトピー性皮膚炎、喘鳴、湿疹）と暴露変数（分娩様式）との関連を多項ロジスティック回帰分析にて解析した。共変数は、出産前後の母体因子、社会経済要因、出生後の児の成育環境因子とした。</t>
    <rPh sb="3" eb="5">
      <t>モクテキ</t>
    </rPh>
    <rPh sb="116" eb="118">
      <t>ホウホウ</t>
    </rPh>
    <phoneticPr fontId="5"/>
  </si>
  <si>
    <t>前田　創</t>
    <rPh sb="0" eb="2">
      <t>マエダ</t>
    </rPh>
    <rPh sb="3" eb="4">
      <t>ツクル</t>
    </rPh>
    <phoneticPr fontId="5"/>
  </si>
  <si>
    <t>C-1yにおける医師のアレルギー診断（質問11）
C-1yにおけるISAACの質問票（質問12、16）</t>
    <phoneticPr fontId="5"/>
  </si>
  <si>
    <t>分娩様式（Dr-0m）</t>
    <phoneticPr fontId="5"/>
  </si>
  <si>
    <t>母体年齢（CAL）、在胎週数（CAL）、妊娠回数（Dr-T1）、児の性別（CAL）、SGA（初産・経産、男・女、在胎週数、出生体重を用いてSDスコアを計算し、-1.5SD未満をSGAと定義）、妊娠中の喫煙状況（M-T2　質問36）、妊娠中の受動喫煙状況（M-T2　質問38）、母親の学歴（M-T2　質問110）、世帯年収（M-T2　質問112）、婚姻状況（M-T1　質問1）、母体のアレルギー歴（喘息、鼻炎・花粉症、アトピー性皮膚炎、結膜炎、食物、薬疹・薬剤、接触性皮膚炎、シックハウス症候群：M-T1　質問11）、生後6か月時の母乳栄養（C-6m　質問1）、ペットの飼育歴（C-6m　質問23）、児の生後の受動喫煙状況（M-1m　質問38）</t>
    <phoneticPr fontId="5"/>
  </si>
  <si>
    <t>※執筆希望リスト（2019）掲載課題</t>
    <rPh sb="14" eb="16">
      <t>ケイサイ</t>
    </rPh>
    <rPh sb="16" eb="18">
      <t>カダイ</t>
    </rPh>
    <phoneticPr fontId="2"/>
  </si>
  <si>
    <t>※1　論文執筆の自由化の適用により、運営委員長へ事前審査の申請があった課題を掲載。論文が発表された時点で本リストからは削除する。なお、事前審査の申請がなされた時点で「全国データを利用した成果発表予定リスト（中心仮説に関わるもの）」または「全国データを利用した成果発表予定リスト（中心仮説に関わらないもの）」にも掲載する。また、令和2年7月16日より執筆希望リストに掲載課題から申請のあった課題も掲載する。</t>
    <rPh sb="67" eb="69">
      <t>ジゼン</t>
    </rPh>
    <rPh sb="69" eb="71">
      <t>シンサ</t>
    </rPh>
    <rPh sb="72" eb="74">
      <t>シンセイ</t>
    </rPh>
    <rPh sb="163" eb="165">
      <t>レイワ</t>
    </rPh>
    <rPh sb="166" eb="167">
      <t>ネン</t>
    </rPh>
    <rPh sb="168" eb="169">
      <t>ツキ</t>
    </rPh>
    <rPh sb="171" eb="172">
      <t>ニチ</t>
    </rPh>
    <rPh sb="174" eb="176">
      <t>シッピツ</t>
    </rPh>
    <rPh sb="176" eb="178">
      <t>キボウ</t>
    </rPh>
    <rPh sb="182" eb="184">
      <t>ケイサイ</t>
    </rPh>
    <rPh sb="184" eb="186">
      <t>カダイ</t>
    </rPh>
    <rPh sb="188" eb="190">
      <t>シンセイ</t>
    </rPh>
    <rPh sb="194" eb="196">
      <t>カダイ</t>
    </rPh>
    <rPh sb="197" eb="199">
      <t>ケイサイ</t>
    </rPh>
    <phoneticPr fontId="2"/>
  </si>
  <si>
    <t>愛知</t>
    <rPh sb="0" eb="2">
      <t>アイチ</t>
    </rPh>
    <phoneticPr fontId="2"/>
  </si>
  <si>
    <r>
      <t>産後</t>
    </r>
    <r>
      <rPr>
        <sz val="10"/>
        <rFont val="ＭＳ Ｐ明朝"/>
        <family val="1"/>
        <charset val="128"/>
      </rPr>
      <t>12</t>
    </r>
    <r>
      <rPr>
        <sz val="10"/>
        <rFont val="ＭＳ 明朝"/>
        <family val="1"/>
        <charset val="128"/>
      </rPr>
      <t>ヶ月における対児愛着尺度</t>
    </r>
    <r>
      <rPr>
        <sz val="10"/>
        <rFont val="ＭＳ Ｐ明朝"/>
        <family val="1"/>
        <charset val="128"/>
      </rPr>
      <t xml:space="preserve"> (MIBS) (C1y</t>
    </r>
    <r>
      <rPr>
        <sz val="10"/>
        <rFont val="ＭＳ 明朝"/>
        <family val="1"/>
        <charset val="128"/>
      </rPr>
      <t>質問</t>
    </r>
    <r>
      <rPr>
        <sz val="10"/>
        <rFont val="ＭＳ Ｐ明朝"/>
        <family val="1"/>
        <charset val="128"/>
      </rPr>
      <t>39</t>
    </r>
    <r>
      <rPr>
        <sz val="10"/>
        <rFont val="ＭＳ 明朝"/>
        <family val="1"/>
        <charset val="128"/>
      </rPr>
      <t>の</t>
    </r>
    <r>
      <rPr>
        <sz val="10"/>
        <rFont val="ＭＳ Ｐ明朝"/>
        <family val="1"/>
        <charset val="128"/>
      </rPr>
      <t>1</t>
    </r>
    <r>
      <rPr>
        <sz val="10"/>
        <rFont val="ＭＳ 明朝"/>
        <family val="1"/>
        <charset val="128"/>
      </rPr>
      <t>～</t>
    </r>
    <r>
      <rPr>
        <sz val="10"/>
        <rFont val="ＭＳ Ｐ明朝"/>
        <family val="1"/>
        <charset val="128"/>
      </rPr>
      <t>10)</t>
    </r>
    <phoneticPr fontId="5"/>
  </si>
  <si>
    <r>
      <t>3</t>
    </r>
    <r>
      <rPr>
        <sz val="11"/>
        <rFont val="ＭＳ Ｐ明朝"/>
        <family val="1"/>
        <charset val="128"/>
      </rPr>
      <t>歳児全固定データ</t>
    </r>
    <rPh sb="1" eb="3">
      <t>サイジ</t>
    </rPh>
    <rPh sb="3" eb="4">
      <t>ゼン</t>
    </rPh>
    <rPh sb="4" eb="6">
      <t>コテイ</t>
    </rPh>
    <phoneticPr fontId="5"/>
  </si>
  <si>
    <t>Jzn20201030136</t>
    <phoneticPr fontId="5"/>
  </si>
  <si>
    <t>Maternal urinary cotinine concentrations during pregnancy predict BMI trajectory after birth: Analysis of 89,622 mother-infant datasets in the Japan Environment and Children's Study (JECS)</t>
    <phoneticPr fontId="5"/>
  </si>
  <si>
    <t>母体尿中コチニン,喫煙状況と出生時体重および3歳までのBMI変動の関係を明らかにする</t>
    <phoneticPr fontId="2"/>
  </si>
  <si>
    <t>3歳全固定データを用い死産,流産,多胎等を除外した母子ペアで母妊娠時尿中コチニン濃度と3歳までの胎児BMIの関係,妊娠時母喫煙問診状況との関係を検討した。母尿中コチニン濃度に応じ4群に分けそれぞれの児BMI,BMI上昇率をanalysis of variance （ANOVA）,共変量で補正したanalysis of covariance （ANCOVA）で検定した。さらに同様の解析を母喫煙問診5分類（妊娠時喫煙無,受動喫煙:7時間/週未満,7-14時間/週,14時間/週以上,能動喫煙有）で行った。主要アウトカム（児のBMI）,共変量（（7）共変量に記載）の欠損値は除外し解析した。（N＝28307）。次に感度分析として主要アウトカム,共変量の欠損値を多重補完法にて補完し（N＝89622）,20枚の補完データを作成しそれぞれ同様の解析し結果を統合した。</t>
    <phoneticPr fontId="2"/>
  </si>
  <si>
    <t>島袋　充生</t>
    <phoneticPr fontId="5"/>
  </si>
  <si>
    <t>平井　裕之</t>
    <phoneticPr fontId="5"/>
  </si>
  <si>
    <t>〇児のBMI（0か月,6,12,18,24,30,36か月）の推移,
計算方法(kg/㎡)＝児の体重(kg)÷身長(m)÷身長(m)
〇BMI上昇率（0か月からの上昇率）
計算方法＝〇か月BMI-0か月BMI＝ΔBMI 
                       0か月BMI
（Δ6か月,12,18,24,30,36か月）にてそれぞれ計算
0か月	身長：Dr0m_0020802,体重：Dr0m_0020801
６か月	身長：C6m_0070103_checked,体重：C6m_0070102_checked
12か月	身長：C1Y_0080204_checked,体重：C1Y_0080203_checked
18か月	身長：C1hY_0060002_checked,体重：C1hY_0060003_checked
24か月	身長：C2Y_0030002_checked,体重：C2Y_0030003_checked
30か月	身長：C2hY_0030002_checked,体重：C2hY_0030003_checked
３6か月	身長：C3Y_0030002_checked,体重：C3Y_0030003_checked
※上記それぞれを全体,尿中Logコチニン4分類,喫煙問診5分類（具体的な分類方法は（6）暴露要因に記載）に対して算出しそれぞれの群の平均をANOVA,共変量（（7）共変量に記載）で補正したANCOVAでそれぞれ検定した。</t>
    <phoneticPr fontId="5"/>
  </si>
  <si>
    <t>〇母尿中コチニン（MT2_0360001）
母尿中コチニンに関してはlog変換し尿中logコチニン（ng/ml）とした。尿中logコチニン（ng/ml）分類はclass 1, &lt;−1 ng/mL; class 2, &lt;−1 to 0 ng/mL; class 3, &lt;0–1 ng/mL; and class 4, ≥1 ng/mLと定義し4分類とした。欠損値は除外しN＝28307,89622いずれも母尿中コチニンに関しては欠損なしであった。
〇母喫煙（MT2_0380001, MT2_0380101 ） (MT2_0360001)
問診より１週間の推定の受動喫煙時間を計算した。受動喫煙時間は7時間/週未満,7-14時間/週,14時間/週以上に分類した。さらに母能動,受動喫煙ともになし,現在喫煙中を追加し喫煙問診5分類とした。（問診class0:妊娠時喫煙無, class1:受動喫煙:7時間/週未満, class2:7-14時間/週未満, class3:14時間/週以上, class4:能動喫煙有）欠損値は除外しN＝28307,89622いずれも母喫煙問診5分類に関しては欠損なしであった。</t>
    <phoneticPr fontId="5"/>
  </si>
  <si>
    <t>〇母親出産年齢（Dr0m_0010001）　：母親出産年齢を連続変数として使用
〇妊娠前母BMI　（MT1_0040001）（妊娠前身長）,（MT1_0040002）（妊娠前体重）から計算：妊娠前母BMI (kg/㎡)＝妊娠前母の体重(kg)÷身長(m)÷身長(m)にて計算し連続変数を使用
〇母妊娠高血圧の有無（高血圧Dr0m_0030402）：問診高血圧有＝1,無＝0とし,2値カテゴリー変数として使用
〇母妊娠糖尿病の有無（糖尿病Dr0m_0030405）：問診糖尿病有＝1,無＝0とし, 2値カテゴリー変数として使用
〇母飲酒有無（MT2_5590001）：問診時現在飲酒有＝1,無＝0とし,2値カテゴリー変数として使用
〇母学歴（MT2_1100001）：母大学以上＝1,大学未満＝0とし,2値カテゴリー変数として使用
〇父学歴（MT2_1110001）：父大学以上＝1,大学未満＝0とし,2値カテゴリー変数として使用
〇世帯収入（MT2_1120001）：問診をベースに：1: 400万未満,2: 400-800万未満,3: 800-1200万未満,4: 1200万以上と４つのカテゴリー変数として使用
〇児性別　（datacal　c_sex）：男性＝1,女性＝2として2値カテゴリー変数として使用
〇児妊娠日数（Dr0m_0020103（日））：児妊娠日数を連続変数として使用</t>
    <phoneticPr fontId="5"/>
  </si>
  <si>
    <t>Exposure to Refined Crude Petroleum During Pregnancy causes Offspring Asthma at 12-month: A Report from the Japan Environment and Children’s Study.</t>
    <phoneticPr fontId="5"/>
  </si>
  <si>
    <t>妊娠中のガソリン、灯油、ベンジン接触頻度と出生児の12か月時の喘息の発症の関連を検討した。</t>
    <phoneticPr fontId="5"/>
  </si>
  <si>
    <t>妊娠中在胎12-16週(MT1)時と22-28週(MT2)時に原油精製物質(RCP；ガソリン、灯油、ベンジン)に接触した頻度と出産した児の12か月での喘息発生のオッズ比を多重logistic解析で算出した。目的変数は12か月での喘息診断の有無、妊婦が原油精製物質に接触がほとんどない、月単位、週単位に分けた。MT1、MT2を多重logistic解析に投入したところ、MT1で月単位以上RCPに接触した群で有意に児の12か月時の喘息診断率が高かった。母親のアレルギー既往歴で層化解析を加え、1つの説明変数が多い時はマルチレベル解析を加えた。</t>
    <phoneticPr fontId="5"/>
  </si>
  <si>
    <t>産医大SU</t>
    <rPh sb="0" eb="3">
      <t>サンイダイ</t>
    </rPh>
    <phoneticPr fontId="5"/>
  </si>
  <si>
    <t>下野　昌幸</t>
    <phoneticPr fontId="5"/>
  </si>
  <si>
    <t>川村　卓</t>
    <phoneticPr fontId="5"/>
  </si>
  <si>
    <t>12か月時の喘息診断(C1y 質問11ｂ免疫系)</t>
    <phoneticPr fontId="5"/>
  </si>
  <si>
    <t>妊娠中在胎12-16週時(MT1質問44)と22-28週時(MT2質問103)に原油精製物質(RCP；ガソリン、灯油、ベンジン)に接触した頻度</t>
    <phoneticPr fontId="5"/>
  </si>
  <si>
    <t>資料参照</t>
    <rPh sb="0" eb="2">
      <t>シリョウ</t>
    </rPh>
    <rPh sb="2" eb="4">
      <t>サンショウ</t>
    </rPh>
    <phoneticPr fontId="5"/>
  </si>
  <si>
    <t>Jzn20201020132</t>
    <phoneticPr fontId="5"/>
  </si>
  <si>
    <t>Associations between screen time and life factors of one-year-olds: results from the largest Japanese birth cohort (the Japan Environment and Children’s Study [JECS])</t>
    <phoneticPr fontId="5"/>
  </si>
  <si>
    <t>本調査の目的は、1歳児におけるメディア視聴時間とその関連要因を検討し、過度なメディア視聴に関連している要因を明らかにすることである。</t>
    <phoneticPr fontId="5"/>
  </si>
  <si>
    <t>1歳児固定データのうち、主たる世話人が「母」である単胎児を対象とした。「児のメディア視聴時間（１ｙ）」をアウトカムとし、1日の視聴時間が4時間未満の短時間群と4時間以上の長時間群に2値化した。曝露要因を母親の学歴、母子外出頻度、仕事の有無、母以外の児の世話人の有無、育児相談相手の有無、母子愛着（怒りと拒絶、愛情の欠如）、Ｋ６、児が起きている時の母のパソコンや携帯の使用使用、居住地とし、共変量を児の性別、及び母年齢としてクロスタブ表を作り検定した。児のメディア視聴時間について検定で有意の要因と投入してロジスティック回帰分析を行った（短時間群＝１、長時間群＝。分析はSPSS26.0を使用した。</t>
    <phoneticPr fontId="5"/>
  </si>
  <si>
    <t>京都</t>
    <rPh sb="0" eb="2">
      <t>キョウト</t>
    </rPh>
    <phoneticPr fontId="5"/>
  </si>
  <si>
    <t>中山 健夫</t>
    <phoneticPr fontId="5"/>
  </si>
  <si>
    <t>藤井 まい</t>
    <phoneticPr fontId="5"/>
  </si>
  <si>
    <t>1歳児のメディア視聴時間（c1Y質問37変数C1Y_0370001）
(日の視聴時間が4時間未満の短時間分と4時間以上の長時間群に2値化)</t>
    <phoneticPr fontId="5"/>
  </si>
  <si>
    <t>学歴（MT2質問110, mt2_1100001）,仕事の有無(C1Y質問42, c1y_0420001）,育児相談相手の有無(C1Y質問35, c1y_0350001）, 母子の外出頻度(C1Y質問30, c1y_0300001）,、母親以外の児の世話人の有無(C1Y質問34, c1y_0340001）, 母親のパソコンや携帯電話の使用(C1Y質問38, c1y_0380001）, 母子愛着(C1Y質問39, c1y_0390001）, K6(C1Y質問40, c1y_0400001）,　居住地 (unit_no)</t>
    <phoneticPr fontId="5"/>
  </si>
  <si>
    <t>児の性別(c_sex), 母親の年齢(c1y_m_age)</t>
    <phoneticPr fontId="5"/>
  </si>
  <si>
    <t>Higher risk of respiratory infections in Cleft lip and/or palate patients</t>
    <phoneticPr fontId="5"/>
  </si>
  <si>
    <t>口唇口蓋裂の既往が中耳炎、上気道炎、インフルエンザの罹患率に与える影響を調査する</t>
    <phoneticPr fontId="5"/>
  </si>
  <si>
    <t>エコチル調査に登録されている104,065妊娠のうち、単胎生産児でアウトカムおよび暴露に欠損がない85,961人を対象とし、口唇口蓋裂と中耳炎、上気道炎、インフルエンザとの関連について検討した。ロジスティック回帰分析を行い、母親の年齢及び共変量を調整した上で、中耳炎、上気道炎、インフルエンザ罹患のオッズ比及び95%信頼区間を算出した。</t>
    <phoneticPr fontId="5"/>
  </si>
  <si>
    <t>黒坂　寛</t>
    <rPh sb="0" eb="2">
      <t>クロサカ</t>
    </rPh>
    <rPh sb="3" eb="4">
      <t>ヒロシ</t>
    </rPh>
    <phoneticPr fontId="5"/>
  </si>
  <si>
    <t>黒坂　寛</t>
    <phoneticPr fontId="5"/>
  </si>
  <si>
    <t>中耳炎：C6m_0110201 C1Y_0115301
上気道炎：C6m_0110301 C1Y_0115401
インフルエンザ：C6m_0111001 C1Y_0115901</t>
    <phoneticPr fontId="5"/>
  </si>
  <si>
    <t>口唇口蓋裂
Dr0m_0031901 Dr0m_0031902 Dr0m_0031903 Dr1m_0041401 Dr1m_0041402 Dr1m_0041403 
その他自由記載についても使用</t>
    <phoneticPr fontId="5"/>
  </si>
  <si>
    <t>母年齢、多胎、母教育歴、葉酸サプリメント摂取（MT1）、母乳育児（C6m）、離乳食の摂取（C1y）</t>
    <phoneticPr fontId="5"/>
  </si>
  <si>
    <t>Jzn20201104138</t>
    <phoneticPr fontId="5"/>
  </si>
  <si>
    <t>Association of cesarean section and infectious outcomes among infants at 1 year of age: Logistic regression analysis using data of 104,065 records from the Japan Environment and Children’s Study</t>
    <phoneticPr fontId="5"/>
  </si>
  <si>
    <t>感染症疾患は、ワクチンの拡大により世界的に減少している。一方、帝王切開の割合は世界的に上昇している。帝王切開により感染症への罹患が増加するという報告もあるが、一定の見解が得られていない。今回、環境省の「子どもの健康と環境に関する全国調査（エコチル調査）」の既存のデータを用いて帝王切開と1歳までの感染症罹患に関して検討した。</t>
    <phoneticPr fontId="5"/>
  </si>
  <si>
    <t>データセットは、JECS-AN 20180131を使用した。登録された104.065の記録のうち、流産・死産および多胎を除外した単胎生産児（n=98,255）で、さらに質問項目への回答が不完全なものと在胎42週以上の過期産を除外し、最終的に分析対象者は、74,505名であった。主要評価項目（中枢神経感染症、中耳炎、上気道炎、下気道炎、胃腸炎、尿路感染症）と暴露変数（分娩様式）との関連を多項ロジスティック回帰分析にて解析した。共変数は、出産前後の母体因子、社会経済要因、出生後の児の成育環境因子とした。</t>
    <phoneticPr fontId="5"/>
  </si>
  <si>
    <t>C-1yにおける医師の感染症診断（質問11-2）</t>
    <phoneticPr fontId="5"/>
  </si>
  <si>
    <t>母体年齢（CAL）、在胎週数（CAL）、妊娠回数（Dr-T1）、児の性別（CAL）、SGA（初産・経産、男・女、在胎週数、出生体重を用いてSDスコアを計算し、-1.5SD未満をSGAと定義）、妊娠中の喫煙状況（M-T2　質問36）、妊娠中の受動喫煙状況（M-T2　質問38）、母親の学歴（M-T2　質問110）、世帯年収（M-T2　質問112）、婚姻状況（M-T1　質問1）、妊娠中の飲酒状況（M-T2　FFQ13）、母体のアレルギー歴（喘息、鼻炎・花粉症、アトピー性皮膚炎、結膜炎、食物、薬疹・薬剤、接触性皮膚炎、シックハウス症候群：M-T1　質問11）、1歳までのワクチン歴（C-1y　質問10）、保育施設利用状況（C-1y　質問27）、きょうだいの有無（M-1m　質問1）、生後6か月時の母乳栄養（C-6m　質問1）、ペットの飼育歴（C-6m　質問23）、児の1歳までのアレルギー歴（C-1y　質問11）、児の生後の受動喫煙状況（M-1m　質問38）</t>
    <phoneticPr fontId="5"/>
  </si>
  <si>
    <t>Effects of maternal asthma with high immunoglobulin E levels on obstetric outcomes: The Japan Environment and Children’s Study</t>
    <phoneticPr fontId="5"/>
  </si>
  <si>
    <t>高IgEである喘息合併妊娠における産科合併症への影響を調べる。</t>
    <phoneticPr fontId="5"/>
  </si>
  <si>
    <t>妊娠22週未満の分娩を除いた妊婦66,005人を対象としている。喘息を合併する妊婦において血中IgEの四分位に則り低中高IgEの3群に分類し、それぞれのIgE群の喘息妊婦が、非喘息妊婦と比較して産科合併症、早産、SGA児、妊娠糖尿病、妊娠高血圧症を増加させるかどうか、妊娠中の要因を共変量として、ロジスティック回帰分析を用いて調整オッズ比を算出した。</t>
    <phoneticPr fontId="5"/>
  </si>
  <si>
    <t>〇分娩週数について　birth_wより連続変数で評価
37週未満分娩を早産と定義
○出生体重について　Dr-0Mより連続数変数で評価
SGAについて上記の分娩週数、出生体重、に加え、birth_d
より分娩日数、c_sexより児の性別を抽出し、出生体重SDを
計算、-1.5以下をSGAありとする
〇Dr0m_0031308より妊娠糖尿病の有無を評価
〇Dr0m_0031344およびDr0m_003134のいずれかがあてはまるものを妊娠高血圧症候群とした</t>
    <phoneticPr fontId="5"/>
  </si>
  <si>
    <t>〇母体気管支喘息既往について　MT1_0110201より定義
〇MT1b_0080001よりMT1における血中IgEを評価
非正規分布であり、四分位により4群化、第1群を低IgE群、第2、3群を合わせて中IgE群、第4群を高IgE群とした　</t>
    <phoneticPr fontId="5"/>
  </si>
  <si>
    <t>〇分娩時母体年齢はDr-0Mにおいて　19歳未満を0、20歳以上34歳以下を2、35歳以上を3とカテゴリー化
〇分娩歴については MT1_0030002　より
　初産婦（1）もしくは経産婦（0）　の二種類にカテゴリー化
〇母体喫煙はMT1_0280001において
　「吸い続けている」を1、それ以外を0とカテゴリー化
〇母体飲酒についてMT2_5590001において
　「飲み続けている」を1、それ以外を0とカテゴリー化
○母体学歴についてMT2_1100001より最終学歴
　中学：10年未満、高校：10-12年未満、専門学校もしくは大学:13-16年未満、大学院：17年以上に分類（カテゴリー化）
○世帯の年間収入についてMT2_1120001より
　200万円未満（1）、200-600万円未満（2,3）、600-1000万円未満（4.5）、1000万円以上（6,7,8,9）に分類（カテゴリー化）
〇BMI（m_height, m_weightb）: 参加時の身長体重から計算→[体重Kg/(身長2m2)]連続変数化し、18.5未満を1、18.5-24.9を2、25.0以上を3とカテゴリー化
○妊娠中の体重増加は　m_weightb、Dr0m_0030101を用いて計算　妊娠中の体重増加 ＝ (Dr0m_0030101) – (m_weightb) より計算
12kg以上の体重増加を体重過剰増加群とした
○Background、Outcomeの比較について(Table1)
　連続変数は　One-way ANOVAを用いた
　カテゴリー変数は　Ci-square test を用いた</t>
    <phoneticPr fontId="5"/>
  </si>
  <si>
    <t>Jzn20201112130</t>
    <phoneticPr fontId="5"/>
  </si>
  <si>
    <t>Jzn20201027134</t>
    <phoneticPr fontId="5"/>
  </si>
  <si>
    <t xml:space="preserve">
旧番号137</t>
    <rPh sb="1" eb="4">
      <t>キュウバンゴウ</t>
    </rPh>
    <phoneticPr fontId="5"/>
  </si>
  <si>
    <t>Jzn20201106140</t>
    <phoneticPr fontId="5"/>
  </si>
  <si>
    <t>Jzn20201117147</t>
    <phoneticPr fontId="5"/>
  </si>
  <si>
    <t>Effects of preconception dysmenorrhea on obstetric outcomes: The Japan Environment and Children’s Study</t>
    <phoneticPr fontId="5"/>
  </si>
  <si>
    <t>妊娠前の月経困難症と産科合併症の関連を調べる</t>
    <phoneticPr fontId="5"/>
  </si>
  <si>
    <t>妊娠22週未満の分娩を除いた妊婦74,804人を対象としている。月経困難症を有する妊婦において、月経困難症を有しない妊婦と比較して産科合併症、早産、低出生体重児、SGA児、前期破水、妊娠高血圧症候群、帝王切開分娩を増加させるかどうか、妊娠中の要因を共変量として、ロジスティック回帰分析を用いて調整オッズ比を算出した。</t>
    <phoneticPr fontId="5"/>
  </si>
  <si>
    <t>〇分娩週数について　birth_wより連続変数で評価
37週未満分娩を早産と定義
○出生体重について　Dr-0Mより連続数変数で評価
2500g未満の出生を低出生体重児とする
SGAについて上記の分娩週数、出生体重、に加え、birth_d
より分娩日数、c_sexより児の性別を抽出し、出生体重SDを
計算、-1.5以下をSGAありとする
〇早産期の前期破水(preterm premature rupture of membrane:pPROM)について
Dr0m_0031311およびDr0m_0031312を用いて37週未満の
前期破水を定義
〇Dr0m_0031344およびDr0m_003134のいずれかがあてはまるものを妊娠高血圧症候群とした
〇分娩方法Dr0m_0020401を採用
1=自然,2=誘発・促進,3=吸引,4=鉗子　を　経膣分娩
5=予定帝王切開・緊急帝王切開　　　を　帝王切開　と定義した</t>
    <phoneticPr fontId="5"/>
  </si>
  <si>
    <t>〇DrT1_0020106で1のものを軽度の月経困難症あり
〇DrT1_0020107で1のものを重度の月経困難症あり
とした</t>
    <phoneticPr fontId="5"/>
  </si>
  <si>
    <t>〇分娩時母体年齢はDr0m_m_ageにおいて　19歳未満を0、20歳以上34歳以下を2、35歳以上を3とカテゴリー化
〇分娩歴については DrT1_0030002　より
　初産婦（1）もしくは経産婦（0）　の二種類にカテゴリー化
〇母体喫煙はMT1_0280001において
　「吸い続けている」を1、それ以外を0とカテゴリー化
〇母体飲酒についてMT2_5590001において
　「飲み続けている」を1、それ以外を0とカテゴリー化
○母体学歴についてMT2_1100001より最終学歴
　中学：10年未満、高校：10-12年未満、専門学校もしくは大学:13-16年未満、大学院：17年以上に分類（カテゴリー化）
○世帯の年間収入についてMT2_1120001より
　200万円未満（1）、200-600万円未満（2,3）、600-1000万円未満（4.5）、1000万円以上（6,7,8,9）に分類（カテゴリー化）
〇BMI（m_height, m_weightb）: 参加時の身長体重から計算→[体重Kg/(身長2m2)]連続変数化し、18.5未満を1、18.5-24.9を2、25.0以上を3とカテゴリー化
○妊娠中の体重増加は　m_weightb、Dr0m_0030101を用いて計算　妊娠中の体重増加 ＝ (Dr0m_0030101) – (m_weightb) より計算
12kg以上の体重増加を体重過剰増加群とした
○Background、Outcomeの比較について(Table1)
　連続変数は　One-way ANOVAを用いた
　カテゴリー変数は　Ci-square test を用いた</t>
    <phoneticPr fontId="5"/>
  </si>
  <si>
    <t>愛知</t>
    <rPh sb="0" eb="2">
      <t>アイチ</t>
    </rPh>
    <phoneticPr fontId="5"/>
  </si>
  <si>
    <t>郷　勇人</t>
    <phoneticPr fontId="5"/>
  </si>
  <si>
    <t>Jzn20201106120</t>
    <phoneticPr fontId="5"/>
  </si>
  <si>
    <t>Jzn20201215150</t>
    <phoneticPr fontId="5"/>
  </si>
  <si>
    <t>妊婦の血清トリグリセリド値が出生児のアウトカムにあたえる影響について調べること</t>
    <phoneticPr fontId="5"/>
  </si>
  <si>
    <t>妊婦と新生児の73,129ペアを対象としている。Second及びthird trimesterにおける妊婦のトリグリセリド値により3群に分け、多変量解析を用いて、妊婦のヘモグロビン値が早産、低出生体重児、small for gestational age, large for gestational ageに与える影響について調べた。</t>
    <phoneticPr fontId="5"/>
  </si>
  <si>
    <t>〇低出生体重児の抽出
Dr0m_0020801を用いて、出生体重2,500g以上を0、2,500g未満を1に分類し、カテゴリー化した。
〇SGA児の抽出
Itabashi et al, Pediatr. Int. 56, 702-708(2014)の論文を参考にして、在胎週数（birth_w）、児の性別(c_sex)、分娩回数(DrT1_0030002)、出生体重(Dr0m_0020801)を用いて、LMS法によりZ=[(X/M)L-1]/LSによってSDスコアを求め（SD_bweight）、在胎期間ごとの出生時体格基準値と比較して、-1.5SD未満をSGAと定義し、-1.5SD以上を0、-1.5SD未満を1に分類し、カテゴリー化した。Itabashiらの論文では、在胎22週から42週未満を対象としている。したがって、今回のSGAも在胎22週から42週未満の対象となり、在胎42週以降の過期産は除外されている。
〇早産児の抽出
birth_wを用いて、在胎37週以上を0、在胎37週以上を1に分類し、カテゴリー化した。</t>
    <phoneticPr fontId="5"/>
  </si>
  <si>
    <t>〇妊娠中の妊婦のトリグリセリド（TG）値
Bio_MT2b_pregnancy_wを用いて、妊娠中の採血時期を第2トリメスター（15週以上-28週未満）、第3トリメスター（28週以上）に分類し、さらにMT2b_0430001を用いて、各トリメスターのトリグリセリド値をtertiles(3群)に分類し、カテゴリー化した。（第1トリメスターに検体採取した症例は少なかったので除外）</t>
    <phoneticPr fontId="5"/>
  </si>
  <si>
    <t>〇母体身長
m_heightを用いて、150cm未満、150cm以上160cm未満、160cm以上170cm未満、170cm以上に分類し、カテゴリー化した。
〇母体年齢
DrT1_m_ageを用いて、20歳未満、20歳以上29歳以下、30歳以上39歳以下、40歳以上に分類し、カテゴリー化した。
〇妊娠回数
DrT1_0030002を用いて、初産婦、1経産、2経産以上に分類し、カテゴリー化した。
〇児の性別
c_sexを用いて、女児を0、男児を1に分類し、カテゴリー化した。性別不明の児は除外した。
〇母体喫煙
MT1_0280001を用いて、「喫煙したことはない」「以前は吸っていたが、今回の妊娠に気づく前から止めていた」「以前は吸っていたが、今回の妊娠に気づいて止めた」を0、「現在も吸っている」を1に分類し、カテゴリー化した。
〇母体学歴
MT2_1110001を用いて、最終学歴を、中学：10 年未満、高校：10-12 年未満、専門学校もしくは大学:13-16 年未満、大学院：17 年以上に分類し、カテゴリー化した。
〇母体飲酒
MT2_5590001を用いて、「もともと飲まない」「以前は飲んでいたが今回の妊娠に気付く前から止めていた」「以前は飲んでいたが今回の妊娠に気付いて止めた」を0、「現在も飲んでいる」「以前は飲んでいたが止めた」を1に分類し、カテゴリー化した、
〇妊娠高血圧合併
Dr0m_0031344（軽症）とDr0m_0031347（重症）を用いて、
妊娠高血圧合併なしを0、合併ありを1に分類し、カテゴリー化した。
〇BMI
m_height（身長）とm_weightb（体重）を用いて、
体重kg/身長2m2により計算し、20未満、20以上-25未満、25以上-30未満、30以上に分類し、カテゴリー化した。
〇婚姻状況
MT1_0010001を用いて、「結婚している」を1、「未婚」「離婚」「死別」を0に分類し、カテゴリー化した。
〇母親の受動喫煙
MT1_0310001を用いて、「喫煙したことはない」「以前は吸っていたが、今回の妊娠に気づく前から止めていた」「以前は吸っていたが、今回の妊娠に気づいて止めた」を0、「現在も吸っている」を1に分類し、カテゴリー化した。</t>
    <phoneticPr fontId="5"/>
  </si>
  <si>
    <t>Jzn20201209146</t>
    <phoneticPr fontId="5"/>
  </si>
  <si>
    <t>Protective effects of meconium-stained amniotic fluid during labor on childhood wheezing up to three years: The Japan Environment and Children’s Study</t>
    <phoneticPr fontId="5"/>
  </si>
  <si>
    <t>分娩時羊水混濁が児の喘鳴に与える影響について調べる。</t>
    <phoneticPr fontId="5"/>
  </si>
  <si>
    <t>妊娠22週未満および41週以降の分娩を除いた妊婦61,991人を対象としている。分娩時羊水混濁の有無により「いままでに喘鳴があったか」が増加するかどうか、妊娠中および出生後の要因を共変量として、ロジスティック回帰分析を用いて調整オッズ比を算出した。</t>
    <phoneticPr fontId="5"/>
  </si>
  <si>
    <t>Dr0m_0020801を用いて、出生体重2,500g以上を0、2,500g未満を1に分類し、カテゴリー化した。</t>
  </si>
  <si>
    <t>〇羊水混濁の有無Dr0m_0031326
ありを1、なしを0にカテゴリー化</t>
    <phoneticPr fontId="5"/>
  </si>
  <si>
    <t>〇分娩時母体年齢はDr-0M m ageにおいて　19歳未満を0、20歳以上34歳以下を2、35歳以上を3とカテゴリー化
〇BMI（m_height, m_weightb）: 参加時の身長体重から計算→[体重Kg/(身長2m2)]連続変数化し、18.5未満を1、18.5-24.9を2、25.0以上を3とカテゴリー化
〇分娩歴については DrT1_0030002　より
　初産婦（1）もしくは経産婦（0）　の二種類にカテゴリー化
〇母体喫煙はMT1_0280001において
　「吸い続けている」を1、それ以外を0とカテゴリー化
○母体学歴についてMT2_1100001より最終学歴
　中学：10年未満、高校：10-12年未満、専門学校もしくは大学:13-16年未満、大学院：17年以上に分類（カテゴリー化）
○世帯の年間収入についてMT2_1120001より
　200万円未満（1）、200-600万円未満（2,3）、600-1000万円未満（4.5）、1000万円以上（6,7,8,9）に分類（カテゴリー化）
〇帝王切開分娩についてDr0m_0020401より5(予定帝王切開・緊急帝王切開)を帝王切開分娩と定義
○分娩週数について　birth_wより連続変数で評価
37週未満分娩を早産と定義
○出生体重について　Dr-0Mより連続数変数で評価
　2500g未満を低出生体重児と定義
〇母体気管支喘息既往について　MT1_0110201より定義
〇子宮内感染について　Dr0m_0031354より定義
〇児の周囲の喫煙環境について　C3Y_0460301より2および3をありと定義
〇人工栄養の有無について　C1Y_0050001より2を人工栄養使用と定義
〇c_sexより出生児の性別を区分
〇児のeczemaについて　C3Y_0091201より1をありとして定義
〇児のrhinitisについて　C3Y_0091501より1をありとして定義
〇児のRSウイルス感染および下気道感染について　C2Y_0062401もしくはC2Y_00615012のいずかが1のものをありとして定義
〇ペット飼育について　C3Y_0630001より1をありとして定義
○Background、Outcomeの比較について(Table1)
　連続変数は　One-way ANOVAを用いた
　カテゴリー変数は　Ci-square test を用いた</t>
    <phoneticPr fontId="5"/>
  </si>
  <si>
    <t>The Association Between Maternal Shaking Behavior and Inappropriate Infant Parenting: The Japan Environment and Children’s Study</t>
    <phoneticPr fontId="5"/>
  </si>
  <si>
    <t>乳幼児への揺さぶり行為をした母親は，揺さぶり行為や不適切養育行動を繰り返しているのか，どのような不適切な養育行動と関連しているのかを明らかにする。</t>
    <phoneticPr fontId="5"/>
  </si>
  <si>
    <t>日本の環境省が2011年から実施しているJECSのデータを用いた。横断分析として，生後1か月時点での解析では，赤ちゃんだけを残して出かける，赤ちゃんを叩くを従属変数，生後6か月時点での解析では，予防接種未接種，子どもの火傷を従属変数とし，揺さぶり行為を独立変数としてロジスティック回帰分析を行った。縦断分析として，生後6か月時点での揺さぶり行為，やけど，予防接種未接種を従属変数，生後1か月時点での揺さぶり行為を独立変数としてロジスティック回帰分析を行った。</t>
    <phoneticPr fontId="5"/>
  </si>
  <si>
    <t>鳥取</t>
    <rPh sb="0" eb="2">
      <t>トットリ</t>
    </rPh>
    <phoneticPr fontId="5"/>
  </si>
  <si>
    <t>榊󠄀原　文</t>
    <phoneticPr fontId="5"/>
  </si>
  <si>
    <t>生後1か月時点での横断調査：赤ちゃんだけを残して出かける（M1m 質問29），赤ちゃんを叩く（M1m 質問31）
生後6か月時点での横断調査：予防接種未接種（C6m 質問10），子どもの火傷（C6m 質問11）
生後1か月から6か月の縦断調査：子どもを激しく揺さぶる（C6m 質問9）</t>
    <phoneticPr fontId="5"/>
  </si>
  <si>
    <t>赤ちゃんを激しく揺さぶる（M1m 質問24）
子どもを激しく揺さぶる（C6m 質問9）</t>
    <phoneticPr fontId="5"/>
  </si>
  <si>
    <t>シングルマザー（Mt1 質問1）
母の出産年齢：（Dr0m_0010001）
世帯収入（Mt2 質問112）
産後うつ病（M1m 質問41～50; C6m 質問24～33）
分娩回数（DrT1_0030002）
栄養形態：（Dr1m_0040801～0040803母乳，混合乳，ミルク）
子どもの性別:（Dr0m_0020201男，女）
子どもの激しい泣き（M1m 質問23）</t>
    <phoneticPr fontId="5"/>
  </si>
  <si>
    <t>旧番号：134-1</t>
    <rPh sb="0" eb="3">
      <t>キュウバンゴウ</t>
    </rPh>
    <phoneticPr fontId="5"/>
  </si>
  <si>
    <t>Exposure of Tobacco Smoke During Pregnancy and Infections in Infants up to One Year
: Japan Environment and Children’s Study</t>
    <phoneticPr fontId="5"/>
  </si>
  <si>
    <t>感染症への罹患、および死亡は世界的に減少している。しかし、特に乳幼児にとって感染症は深刻な公衆衛生的問題である。母親の喫煙は、低出生体重および早産を含む複数の有害な乳児転帰と関連している。さらに、出産前後の母親の喫煙環境が乳児の呼吸器感染症、非呼吸器感染症の発症リスクを高めることが示されている。母親の妊娠中の喫煙環境と乳児感染症全般にわたる本邦での全国規模での調査はでは行われたことはなく、今回環境省の｢子どもの健康と環境に関する全国調査（エコチル調査）｣の既存のデータを用いて妊婦の喫煙環境と1歳までの感染症罹患に関して検討した。</t>
    <phoneticPr fontId="5"/>
  </si>
  <si>
    <t>【データの絞り込み】
データセットはJECS-AN-20180131を使用した。登録された104,065妊娠のうち、多胎および死産・流産を除外した単胎生産児(n=98,225)、さらに質問項目への回答が不完全なものと在胎42週以上の過期産を除外し、最終的に分析対象者は70,011名であった。
【統計解析】
主要評価項目（感染症罹患；感染症全般、中枢神経感染症、中耳炎、上気道感染症、下気道感染症、胃腸炎、尿路感染症）と曝露変数（妊婦喫煙状況）との関連を多項ロジスティック回帰分析にて解析した。主要評価項目は感染症全般、中神経感染症、中耳炎、上気道感染症、下気道感染症、ウイルス性胃腸炎、尿路感染症とし、共変数は妊娠中受動喫煙、社会経済的要因を含む出産前の母体因子、出生後の児の成育環境因子とした。
さらに、サブグループ解析として妊娠中喫煙継続妊婦においては一日喫煙本数を曝露変数として、主要評価項目との関連を多項ロジスティック回帰分析にて解析した。
また、データ欠損群の削除による、解析群の選択バイアスを検討した。妊婦基本６属性（母親出産年齢、妊娠回数、児の性別、在胎週数、SGAの有無）を有するデータ欠損群（19,391名）と解析群（70,011名）において、各群の妊婦基本６属性の割合をχ二乗検定をし、さらに有意差に関してφ係数にて効果量を評価した。</t>
    <phoneticPr fontId="5"/>
  </si>
  <si>
    <t>橋本　浩一</t>
    <rPh sb="0" eb="2">
      <t>ハシモト</t>
    </rPh>
    <rPh sb="3" eb="5">
      <t>コウイチ</t>
    </rPh>
    <phoneticPr fontId="5"/>
  </si>
  <si>
    <t>C-1yにおける医師の感染症診断（質問11-2</t>
    <phoneticPr fontId="5"/>
  </si>
  <si>
    <t>母喫煙状況(MT2質問36)、母受動喫煙状況(MT2質問38)</t>
    <phoneticPr fontId="5"/>
  </si>
  <si>
    <t>母喫煙状況(MT2質問36)、母受動喫煙状況(MT2質問38)、母年齢出産時(DrT1m_age)、妊娠歴(DrT1　妊娠(回))、児の性別（c_sex）、在胎週数（birth_w）、SGA（初産・経産、男・女、在胎週数より出生体重SDを計算し、-1.5未満をSGAと定義）、帝王切開（Dr0m  mode_delivery）、母アレルギー歴（気管支喘息、花粉症、アトピー、アレルギー性結膜炎、食物アレルギー；MT1質問11）、飲酒状況(MT2 FFQ-13)、母親の学歴(MT2質問110)、世帯年収(MT2質問112)、きょうだい有無（M1m質問1）、1か月時の授乳状況（M1m質問10）、１歳児の保育施設利用状況（C1y質問27）、1歳までのワクチン接種状況（DPT、ヒブ、肺炎球菌、ロタウイルス；C1y質問10）、1歳までのシナジス接種状（C1y質問10-1）</t>
    <phoneticPr fontId="5"/>
  </si>
  <si>
    <t>Jzn20201228153</t>
    <phoneticPr fontId="5"/>
  </si>
  <si>
    <t>Jzn20201218155</t>
    <phoneticPr fontId="5"/>
  </si>
  <si>
    <t>×</t>
    <phoneticPr fontId="5"/>
  </si>
  <si>
    <t>Jzn20210222170</t>
    <phoneticPr fontId="5"/>
  </si>
  <si>
    <t>Differences of maternal characteristics, obstetric outcomes, and childhood outcomes among term births with and without tocolytic treatment: The Japan Environment and Children’s Study</t>
    <phoneticPr fontId="5"/>
  </si>
  <si>
    <t>正期産において、子宮収縮抑制薬使用の有無による母体背景、産科的アウトカム、新生児アウトカムの違いを調べる。</t>
    <phoneticPr fontId="5"/>
  </si>
  <si>
    <t>早産を除いて正期産のみとしたpopulationにおいて子宮収縮抑制薬、塩酸リトドリンの使用の有無によりそれぞれ分類した。母体背景、産科的アウトカム、新生児アウトカムの違いについてMann-Whitney U testおよびカイ二乗検定を用いて解析を行った。さらに、新生児のアレルギー性疾患(食物アレルギー、アトピー性皮膚炎、鼻炎)について多重ロジスティック回帰分析を用いて子宮収縮抑制薬を使用した群における調整オッズ比を算出した。</t>
    <phoneticPr fontId="5"/>
  </si>
  <si>
    <t>〇分娩時母体年齢はDr0m_m_ageより抽出し連続変数として使用
〇BMI（m_height, m_weightb）: 参加時の身長体重から計算→[体重Kg/(身長2m2)]連続変数として使用
〇分娩歴については DrT1_0030002　より
初産婦（1）もしくは経産婦（0）　にダミー変数化
〇母体喫煙はMT1_0280001において
「吸い続けている」を1、それ以外を0　にダミー変数化
〇母体飲酒についてMT2_5590001において
「飲み続けている」を1、それ以外を0　にダミー変数化
○母体学歴についてMT2_1100001より最終学歴
中学：10年未満、高校：10-12年未満、専門学校もしくは大学:13-16年未満、大学院：17年以上に分類
○世帯の年間収入についてMT2_1120001より
200万円未満、200-600万円未満、600-1000万円未満、1000万円以上に分類
〇母体8-hydroxy-2'-deoxyguanosine(8-OHdG)について母親尿中（MT2）コチニン及び8-OHdG 濃度固定データ（jecs-ta-20190930-ctn）より抽出し、MT2u_0010001(MT2 uCre)で除し尿中Creで補正した値を用いた。
○分娩週数について　birth_wより連続変数で評価
○出生体重について　Dr-0Mより連続数変数で評価
〇SGAについて上記の分娩週数、出生体重、に加え、birth_d
より分娩日数、c_sexより児の性別を抽出し、出生体重SDを
計算、-1.5以下をSGAありとする
SGAはthe new Japanese neonatal anthropometric charts for gestational age at birth　から定義した
〇Dr0m_0031344およびDr0m_003134のいずれかがあてはまるものを妊娠高血圧症候群とした
〇Dr0m_0031308より妊娠糖尿病の有無を評価
〇早産期の前期破水(preterm premature rupture of membrane:pPROM)について
Dr0m_0031311およびDr0m_0031312を用いて37週未満の
前期破水を定義
〇子宮内感染について　Dr0m_0031354より定義
〇帝王切開分娩についてDr0m_0020401より5(予定帝王切開・緊急帝王切開)を帝王切開分娩と定義
〇羊水混濁の有無Dr0m_0031326
ありを1、なしを0にカテゴリー化
〇Dr0m_AP1　および　Dr0m_AP5　より1分値と5分値のアプガースコアを算出
〇C3Y_0082001より児の痙攣有無を評価
〇C3Y_0094901より児の運動発達遅滞の有無を評価
〇C3Y_0095001より児の精神発達遅滞の有無を評価
〇C3Y_0095101より児の自閉症スペクトラム障害の有無を評価
〇C3Y_0094301より児の不整脈の有無を評価
〇C3Y_0094401より児の心筋症の有無を評価
〇C3Y_0091101より児の食物アレルギーの有無を評価
〇児のアトピー性皮膚炎について　C3Y_0091201より1をありとして定義
〇児のrhinitisについて　C3Y_0091501より1をありとして定義</t>
    <phoneticPr fontId="5"/>
  </si>
  <si>
    <t>〇妊娠中の子宮収縮抑制薬の使用についてDr0m_0030801より抽出
〇妊娠中の塩酸リトドリン使用についてDr0m_0030802より抽出</t>
    <phoneticPr fontId="5"/>
  </si>
  <si>
    <t>〇分娩時母体年齢はDr0m_m_ageより抽出し連続変数として使用
〇BMI（m_height, m_weightb）: 参加時の身長体重から計算→[体重Kg/(身長2m2)]連続変数として使用
〇分娩歴については DrT1_0030002　より
初産婦（1）もしくは経産婦（0）　にダミー変数化
〇母体喫煙はMT1_0280001において
「吸い続けている」を1、それ以外を0　にダミー変数化
○母体学歴についてMT2_1100001より最終学歴
中学：10年未満、高校：10-12年未満、専門学校もしくは大学:13-16年未満、大学院：17年以上に分類
○世帯の年間収入についてMT2_1120001より
200万円未満、200-600万円未満、600-1000万円未満、1000万円以上に分類
○分娩週数について　birth_wより連続変数で評価
○出生体重について　Dr-0Mより連続数変数で評価
〇人工栄養の有無について　C1Y_0050001より2を人工栄養使用と定義
〇ペット飼育について　C3Y_0630001より1をありとして定義
〇児の周囲の喫煙環境について　C3Y_0460301より2および3をありと定義</t>
    <phoneticPr fontId="5"/>
  </si>
  <si>
    <t>Jzn20210218173</t>
    <phoneticPr fontId="5"/>
  </si>
  <si>
    <t>Depression during pregnancy and postpartum in patients with recurrent pregnancy loss and infertility: the JECS birth cohort</t>
    <phoneticPr fontId="5"/>
  </si>
  <si>
    <t>本研究では、母親の既往流産回数と体外受精の有無と、分娩前後の母親の抑うつとの関連が生産歴の有無によってどのように異なるかについて明らかにすることを目的とした。</t>
    <phoneticPr fontId="5"/>
  </si>
  <si>
    <t>本研究では、多胎妊娠、流産・死産となった妊娠、これらのデータが欠落している女性を除いたデータセット（n=99,202）を解析対象とした。多重代入法による欠損値補完を行ったのち、母親の生産歴の有無による層別化を行い、母親の既往流産回数と体外受精の有無を要因、妊娠初期、妊娠中後期、産後1か月、産後6か月、産後1年の計5時点の母親の抑うつをアウトカム、関連要因を共変量として投入した二項ロジスティック回帰分析を行い、調整済オッズ比を算出した。また、生産歴を要因、産後1年までの抑うつの発症（カットオフポイント以上）をアウトカムとするCox回帰分析を行った。</t>
    <phoneticPr fontId="5"/>
  </si>
  <si>
    <t>杉浦　真弓</t>
    <phoneticPr fontId="5"/>
  </si>
  <si>
    <t>大谷 綾乃</t>
    <phoneticPr fontId="5"/>
  </si>
  <si>
    <t>【5時点の抑うつスコア】
MT1: K6（MT1_K6）、MT2: K6（MT2_K6）、M1m: EPDS（M1m_0410001～M1m_0500001）、C6m: EPDS（C6m_0240001～C6m_0330001）、C1y: K6（C1y_K6）をそれぞれ用いた。</t>
    <phoneticPr fontId="5"/>
  </si>
  <si>
    <t>既往流産回数（MT1_0070001、DrT1_0040001、DrT1_0050001、DrT1_0060001、DrT1_0070001、DrT1_0080001、DrT1_0090001、DrT1_0100001、DrT1_0110001を使用して作成）、体外受精の有無（MT1_0100103）、生産歴（DrT1_0030002、DrT1_0040001～DrT1_0110602、DrT1_0110001を使用して作成）</t>
    <phoneticPr fontId="5"/>
  </si>
  <si>
    <t>■ロジスティック回帰分析での共変量
全時点の解析で使用する共変量：母年齢（DrT1_0010001、Dr0m_0010001を使用して作成）、母BMI（DrT1_0020001、DrT1_0020002を使用して作成）、母学歴（MT2_1100001）、世帯収入（MT2_1120001）、母精神疾患既往（MT1_0110501～MT1_0110509）、母婚姻状況（MT1_0010001）、母喫煙（MT1_0280001）、母飲酒（MT1_5590001）、パートナーからの暴言（MT1_0260001）、パートナーからの暴力（MT1_0270001）
MT2以降の解析で追加する共変量：母喫煙（MT2_0360001）、母飲酒（MT2_5590001）、パートナーからの暴言（MT2_0130001）、パートナーからの暴力（MT2_0140001）
M1m以降の解析で追加する共変量：児性別（c_sex）、Apgar score (5分)（Dr0m_0020302）、授乳方法（M1m_0100001）、児の泣く頻度（M1m_0220001）、パートナーの育児協力（M1m_0350001）、母喫煙（M1m_0370001）、母飲酒（M1m_0390001）
C6m以降の解析で追加する共変量：母健康状態（C6m_0360001）、母婚姻状況（C6m_0380001）
C1y以降の解析で追加する共変量：パートナーの育児協力（DrT1_0120001）</t>
    <phoneticPr fontId="5"/>
  </si>
  <si>
    <t>Association between atopic dermatitis in pregnant women and preterm births: The Japan Environment and Children’s Study</t>
    <phoneticPr fontId="5"/>
  </si>
  <si>
    <t>アトピー性皮膚炎合併妊娠と早産の関連について調べる。</t>
    <phoneticPr fontId="5"/>
  </si>
  <si>
    <t>アトピー性皮膚炎合併妊娠をself-report questionnaireに基づいて定義し、アトピー性皮膚炎の有無による早産との関連を調べた。アウトカムを37週未満の早産、34週未満の早産、28週未満の早産、とし、非アトピー性皮膚炎合併妊婦を対照とした多重ロジスティック回帰分析を用いて調整オッズ比を算出した。</t>
    <phoneticPr fontId="5"/>
  </si>
  <si>
    <t>磯上　弘貴</t>
    <phoneticPr fontId="5"/>
  </si>
  <si>
    <t>○分娩週数について　birth_wより連続変数で評価
37週未満の早産、34週未満の早産、28週未満の早産をアウトカムとした</t>
    <phoneticPr fontId="5"/>
  </si>
  <si>
    <t>〇MT1_0110205よりアトピー性皮膚炎合併妊娠を抽出した</t>
    <phoneticPr fontId="5"/>
  </si>
  <si>
    <t>〇分娩時母体年齢はDr0m_m_ageより抽出し
&lt;20 years, 20–34 years, and ≥35 yearsにカテゴリ化
〇BMI（m_height, m_weightb）: 参加時の身長体重から計算→[体重Kg/(身長2m2)]
&lt;18.5 kg/m2, 18.5–25.0 kg/m2, and &gt;25.0 kg/m2にカテゴリ化
〇分娩歴については DrT1_0030002　より
初産婦（1）もしくは経産婦（0）　にダミー変数化
〇母体喫煙はMT1_0280001において
「吸い続けている」を1、それ以外を0　にダミー変数化
○母体飲酒はMT2_5590001より
「飲み続けている」を1、それ以外を0  にダミー変数化
○母体学歴についてMT2_1100001より最終学歴
中学：10年未満、高校：10-12年未満、専門学校もしくは大学:13-16年未満、大学院：17年以上に分類
○世帯の年間収入についてMT2_1120001より
200万円未満、200-600万円未満、600-1000万円未満、1000万円以上に分類
○K6 スコアについて
MT1_K6より抽出し、13点以上を高K6とした</t>
    <phoneticPr fontId="5"/>
  </si>
  <si>
    <t>RNB-2021-00008</t>
  </si>
  <si>
    <t>3歳時</t>
    <rPh sb="1" eb="2">
      <t>サイ</t>
    </rPh>
    <rPh sb="2" eb="3">
      <t>ジ</t>
    </rPh>
    <phoneticPr fontId="2"/>
  </si>
  <si>
    <t>Pre-pregnancy vegetable juice consumption and oxidative stress during pregnancy: The Japan Environment and Children’s Study</t>
    <phoneticPr fontId="2"/>
  </si>
  <si>
    <t>妊娠前の野菜ジュースの摂取と妊娠中の酸化ストレスの関連について調べる。</t>
    <phoneticPr fontId="2"/>
  </si>
  <si>
    <t>妊娠前の野菜ジュースの摂取頻度を「1日に1回以上」「1週に1回以上1日に1回未満」「1週に1回未満」に分類した。妊娠中の尿中8-hydroxy-2'-deoxyguanosine(8-OHdG)濃度を独立変数として、「1週に1回未満」の群を対照とした重回帰分析を行った。従属変数として妊婦のsocio-economic statusを含んだbackground factor、妊娠初期の摂取エネルギー、身体活動、妊娠高血圧症候群、妊娠糖尿病、1日の野菜摂取量、妊娠前の野菜ジュースの摂取頻度を投入した。</t>
    <phoneticPr fontId="2"/>
  </si>
  <si>
    <t>村田 強志</t>
    <phoneticPr fontId="2"/>
  </si>
  <si>
    <t>〇母体8-hydroxy-2'-deoxyguanosine(8-OHdG)について母親尿中（MT2）コチニン及び8-OHdG 濃度固定データ（jecs-ta-20190930-ctn）より抽出し、MT2u_0010001(MT2 uCre)で除し尿中Creで補正した値を用いた。</t>
    <phoneticPr fontId="2"/>
  </si>
  <si>
    <t>○妊娠初期の野菜ジュース摂取頻度はMT1_5540001より抽出した1=週に１回未満,2=週に１～２回,3=週に３～４回,4=週に５～６回,5=毎日１杯,6=毎日２～３杯,7=毎日４～６杯,8=毎日７～９杯,9=毎日１０杯以上より、1を「1週に1回未満」、2-4を「1週に1回以上1日に1回未満」、5-9を「1日に1回以上」に分類、ダミー変数化</t>
    <phoneticPr fontId="2"/>
  </si>
  <si>
    <t>〇分娩時母体年齢はDr0m_m_ageより抽出し連続変数として使用〇分娩歴については DrT1_0030002 より初産婦（1）もしくは経産婦（0） にダミー変数化〇母体喫煙はMT1_0280001において「吸い続けている」を1、それ以外を0 にダミー変数化〇母体飲酒についてMT2_5590001において「飲み続けている」を1、それ以外を0 にダミー変数化○母体学歴についてMT2_1100001より最終学歴中学：10年未満、高校：10-12年未満を0、専門学校もしくは大学:13-16年未満、大学院：17年以上に分類を1 にダミー変数化○世帯の年間収入についてMT2_1120001より200万円未満、200-600万円未満を0、600-1000万円未満、1000万円以上を1 にダミー変数化〇BMI（m_height, m_weightb）: 参加時の身長体重から計算→[体重Kg/(身長2m2)]連続変数として使用○妊娠中の体重増加は m_weightb、Dr0m_0030101を用いて計算 妊娠中の体重増加 ＝ (Dr0m_0030101) ‒ (m_weightb) より計算し、連続変数として使用〇妊娠初期の摂取エネルギーはMT1_NUT1より抽出し連続変数として使用〇妊娠中の身体活動はMT1_metsmin_avより抽出し連続変数として使用〇Dr0m_0031308より妊娠糖尿病の有無を評価、ダミー変数化〇Dr0m_0031344およびDr0m_003134のいずれかがあてはまるものを妊娠高血圧症候群として、ダミー変数化〇妊娠初期の野菜摂取量はMT1_FG06より抽出し連続変数として使用</t>
    <phoneticPr fontId="2"/>
  </si>
  <si>
    <t>RNB-2021-00009</t>
    <phoneticPr fontId="2"/>
  </si>
  <si>
    <t>Associations between postpartum maternal neglect-related behaviors and child longitudinal neuropsychological development: the Japan Environment and Children's Study</t>
    <phoneticPr fontId="2"/>
  </si>
  <si>
    <t>母子ともに神経心理学的に不安定な時期である産後における母親から子どもへのネグレクトは、その後の新生児の神経心理学的発達に重大な影響を及ぼす可能性があるが、その影響は十分には解明されていない。そこで本研究では、エコチル調査のデータを用いて、産後の母親からのネグレクト関連行動と子どもの神経心理学的発達との関連性について検討した。</t>
    <phoneticPr fontId="2"/>
  </si>
  <si>
    <t>産後1ヶ月のネグレクト関連行動の頻度については、「赤ちゃんだけを残して外出する頻度」と「赤ちゃんが泣いていても放っておく頻度」の2種類とした。 アウトカムは、Ages ＆ Stages Questionnaires 第3版の日本語版（J-ASQ-3）で測定された5つの領域（コミュニケーション、粗大運動、微細運動、問題解決、社会-個人）とした。多重代入後、潜在的な交絡因子を調整した二項ロジスティック回帰分析を実施、6か月時点から3歳時点の計6時点でのネグレクト関連行動とJ-ASQ-3の各領域との関連について検討した。</t>
    <phoneticPr fontId="2"/>
  </si>
  <si>
    <t>松木太郎</t>
  </si>
  <si>
    <t>松木太郎</t>
    <phoneticPr fontId="2"/>
  </si>
  <si>
    <t>6か月時・1歳時・1.5歳時・2歳時・2.5歳時・3歳時のJ-ASQ-3</t>
    <phoneticPr fontId="2"/>
  </si>
  <si>
    <t>赤ちゃんだけを残して外出する頻度（M1m_0290001）赤ちゃんが泣いていても放っておく頻度（M1m_0300001）</t>
    <phoneticPr fontId="2"/>
  </si>
  <si>
    <t>母親の学歴（MT2_1100001）世帯収入（MT2_1120001）児の性別（c_sex）児の出生体重（Dr0m_0020801）児の身体異常（Dr1m_0041001）母親の年齢（M1m_m_age）産後うつ（EPDS）（M1m_0410001～M1m_0500001）母親の喫煙（M1m_0370001）母親の飲酒（M1m_0390001）パートナーによる児の世話の頻度（M1m_0350001）きょうだいの有無（M1m_0010201）児の泣く頻度（M1m_0220001）</t>
    <phoneticPr fontId="2"/>
  </si>
  <si>
    <t>RNB-2021-00012</t>
    <phoneticPr fontId="2"/>
  </si>
  <si>
    <t>Paternal intake of omega-3 fatty acids and risk of intimate partner violence: a nationwide cohort study‒The Japan Environment and Children’s Study</t>
    <phoneticPr fontId="2"/>
  </si>
  <si>
    <t>魚油に多く含まれるオメガ3系脂肪酸には暴力的・攻撃的行動の抑制効果があることが知られている。しかし、父親のオメガ3系脂肪酸の摂取量と、親しいパートナーへの暴力（IPV）との関係性については知られていない。そこで本研究では、この関係性について調べた。</t>
    <phoneticPr fontId="2"/>
  </si>
  <si>
    <t>エコチルに参加している父母48,065ペアーを対象とした。曝露はFFQで測定した父親の総エネルギー調整済みオメガ3系脂肪酸摂取量（および、魚食量）の各5分位である。アウトカムはMT1, MT2において母親が自己報告したIPV（身体的暴力、感情的虐待）の有無であり、ここでは、それぞれの質問に対する4段階の回答のうち"全くない”以外をケースとした。潜在的交絡因子は、IPV、および、オメガ3系脂肪酸の摂取（あるいは効果）の双方に影響を与え得る12変数を選択した。統計的解析では、多変数ロジスティック回帰分析を用い、最も低い5分位に対する各修正済みオッズ比を算出した。欠損値には多重補完法を用いて対処した</t>
  </si>
  <si>
    <t>松村 健太</t>
  </si>
  <si>
    <t>パートナーからの侮辱や罵り（妊娠前：MT1質問26）、パートナーから叩かれたり殴られたことによる怪我（妊娠前：MT1質問27）、パートナーからの侮辱や罵り（妊娠中：MT2質問13）、パートナーから叩かれたり殴られたことによる怪我（妊娠中：MT2質問14）</t>
    <phoneticPr fontId="2"/>
  </si>
  <si>
    <t>FT1に含まれる、総エネルギー（FT1_NUT1: コアセンター提供）調整済みオメガ3系脂肪酸摂取量（FT1_NUT47: コアセンター提供）、および、魚食量（FT1_FG10: コアセンター提供）</t>
    <phoneticPr fontId="2"/>
  </si>
  <si>
    <t>父親の年齢（FT1_f_age: コアセンター提供）、BMI（FT1質問1の身長と体重）、父親の教育歴（MT2質問111）、仕事の有無（FT1質問20-3）、世帯年収（MT2質問112）、喫煙（FT1質問17）、飲酒（FT1、FFQ質問559）、子どもの数（DrT1質問13-2）、婚姻状況（MT1質問1）、精神疾患既往歴（FT1質問3-5の1～4）、心理的ストレス（FT1_K6： コアセンター提供）、リクルート時ユニットセンター（unit_rc_no： コアセンター提供）</t>
    <phoneticPr fontId="2"/>
  </si>
  <si>
    <t>Jzn20210303177</t>
    <phoneticPr fontId="5"/>
  </si>
  <si>
    <t>Neurological development in 36-month-old children conceived by assisted reproductive technology: A Japan Environment and Children's Study (JECS)</t>
    <phoneticPr fontId="5"/>
  </si>
  <si>
    <t>生殖補助医療で生まれた子どもの3歳時における精神神経発達を調べる。胚移植方法の違いについても検討する。生殖補助医療と3歳児の発達における親および周産期の要因の影響を検討する。</t>
    <phoneticPr fontId="5"/>
  </si>
  <si>
    <t>77,999組の母児を解析対象とした。
妊娠は、自然妊娠、排卵誘発または人工授精（non-ART）、体外受精（IVF）、顕微授精（ICSI）の4群に区分した。
また移植胚については新鮮胚移植、凍結胚移植、胚盤胞移植とIVF、ICSIの組み合わせで区分した。
ASQ-3　5領域における発達遅延（日本語版カットオフ値未満）を目的変数とした多変量ロジスティック回帰分析を行った。</t>
    <phoneticPr fontId="5"/>
  </si>
  <si>
    <t>山本　緑</t>
    <phoneticPr fontId="5"/>
  </si>
  <si>
    <t>三宅　崇雄</t>
    <phoneticPr fontId="5"/>
  </si>
  <si>
    <t>ASQ-3　5領域（コミュニケーション、粗大運動、微細運動、問題解決、個人-社会）36か月で評価した児の発達（変数名：C3y_ASQ_aComu、C3y_ASQ_bGM、C3y_ASQ_cFM、C3y_ASQ_dProblem、C3y_ASQ_ePersonal）
目澤らの論文に示された日本語版カットオフ値未満を発達遅延とした。</t>
    <phoneticPr fontId="5"/>
  </si>
  <si>
    <t>生殖補助医療
ドクター調査票（Dr-T1今回の妊娠）および登録時質問票（MT-1質問10）</t>
    <phoneticPr fontId="5"/>
  </si>
  <si>
    <t>両親の年齢（Dr0m_m_age、C6m_0390001）、両親の学歴（MT2_1100001、MT2_1110001）、世帯年収（MT2_1120001）、母親の喫煙（MT1_0280001, MT2_0360001）・飲酒（MT1_5590001, MT2_5590001）、分娩歴（DrT1_0030002、欠損値を年長児人数MT1_0030201で補完）、妊娠前BMI（m_weightb、m_height）、地域（unit_no）、児の性別（c_sex）、単胎/多胎（tatai_final）、在胎週数（birth_w）、出生体重（Dr0m_0020801）、分娩様式（Dr0m_0020401）、児の身体異常（Dr0m_0031501）、アプガースコア（Dr0m_0020302）、臍帯動脈血pH（Dr0m_0020303）</t>
    <phoneticPr fontId="5"/>
  </si>
  <si>
    <t>RNB-2021-00033</t>
    <phoneticPr fontId="2"/>
  </si>
  <si>
    <t>Perinatal complications in mothers with diabetes and impaired glucose tolerance</t>
    <phoneticPr fontId="2"/>
  </si>
  <si>
    <t>甲信（山梨）</t>
    <rPh sb="0" eb="2">
      <t>コウシン</t>
    </rPh>
    <rPh sb="3" eb="5">
      <t>ヤマナシ</t>
    </rPh>
    <phoneticPr fontId="2"/>
  </si>
  <si>
    <t>横道　洋司</t>
    <phoneticPr fontId="2"/>
  </si>
  <si>
    <t>出生児の体重、身長、頭囲、胸囲、胎盤重量、胎盤/体重比（以上DR-OMより）、早産・過期産・流産・死産・産科合併症・新生児合併症・先天性奇形の割合（DOM、DR-OMより）</t>
    <phoneticPr fontId="2"/>
  </si>
  <si>
    <t>母親の1型・2型・妊娠糖尿病（MT1より）、50 g OGTT陽性者（M-NK-01より）</t>
    <phoneticPr fontId="2"/>
  </si>
  <si>
    <t>母親の年齢（DR-OMより）・BMI（MT1より）、単胎且つ正期産（calより）</t>
    <phoneticPr fontId="2"/>
  </si>
  <si>
    <t>神奈川</t>
    <rPh sb="0" eb="3">
      <t>カナガワ</t>
    </rPh>
    <phoneticPr fontId="2"/>
  </si>
  <si>
    <t>The association between early postnatal body weight gain in the first month of life and wheezing in children: the Japan Environment and Children’s Study</t>
    <phoneticPr fontId="2"/>
  </si>
  <si>
    <t>生後1ヶ月の体重増加が、乳幼児期の喘鳴の発症に関与するかどうかを検討すること。</t>
    <phoneticPr fontId="2"/>
  </si>
  <si>
    <t>妊婦と単胎新生児の59,184ペアを対象としている。生後1ヶ月時の体重増加により3群に分け、多変量解析を用いて、１歳時の喘鳴,２歳時の喘鳴,３歳時の喘鳴の出現に与える影響について調べた。</t>
    <phoneticPr fontId="2"/>
  </si>
  <si>
    <t>郷勇人</t>
  </si>
  <si>
    <t>１歳時の喘鳴（C1Y_0120001 ）２歳時の喘鳴（C2Y_0110001 ）３歳時の喘鳴（C3Y_0120001 ）</t>
    <phoneticPr fontId="2"/>
  </si>
  <si>
    <t>１ヶ月の体重増加（Dr1m_0040402）</t>
    <phoneticPr fontId="2"/>
  </si>
  <si>
    <t>母親の身長（DrT1_0020001）、体重（DrT1_0020003）、母体のBMI,母親の喫煙、飲酒、世帯収入、母体の学歴、母体合併症（妊娠糖尿病、妊娠高血圧症、前置胎盤、胎盤早期剥離）、児の性別（Dr0m_0020201）、Apgar Score 1分値、5分値、分娩様式、出生体重、出生身長、母乳栄養の有無、人工栄養の有無、早産、低出生体重、Small for gestational age</t>
    <phoneticPr fontId="2"/>
  </si>
  <si>
    <t>High maternal serum total cholesterol at mid-pregnancy is associated with no-catch up growth at 3-yr among infants born small-for-gestational-age at term: The Japan Environment and Children’s Study</t>
    <phoneticPr fontId="2"/>
  </si>
  <si>
    <t>SGA児(出生時身長and/or体重&lt;-2SD)の約85%は2歳頃までに身長-2SD以上にCatch-upするが、しない場合(No-CU)、成長ホルモン療法の対象となるほか、精神神経発達障害等のリスクが高まる。これまで母体血中脂質量と児の成長の関連が報告されている。本研究は、SGA児において妊娠中期の総コレステロール値と3歳時点でのNo-CUは関連するか検証した。</t>
  </si>
  <si>
    <t>単胎正期産SGA(出生時身長 and/or体重&lt;-2SD)集団から、新生児先天性異常(脳・心臓・遺伝子)を除外した母子(n=2222)を解析対象とした。妊娠中期の総コレステロール値9区分による3歳時点のNo-CUのオッズ比と95%信頼区間を多変量調整ロジスティック回帰分析により求めた。欠測を有した9変数(欠測率0.1%-27.4%)に対し、多重代入法を用いて欠測を補完して解析した。感度分析として、全欠測を除いたデータセット(n=1134)による解析をおこない、各変数の分布および解析結果が多重代入セットによるものと同様であることを確認した。</t>
  </si>
  <si>
    <t>伊藤由起</t>
    <phoneticPr fontId="2"/>
  </si>
  <si>
    <t>金子佳世</t>
  </si>
  <si>
    <t>3歳時点のNo-CU：日本小児科学会によるLMSチャートを基に、児の性別(c_sex)、3歳時点の身長 (C3Y_0030002_checked )を用いてZスコアを算出し、Zスコア&lt;- 2SDを「3歳時点のNo-CU」と定義した。</t>
    <phoneticPr fontId="2"/>
  </si>
  <si>
    <t>妊娠中期 (14-27週) 総コレステロール値9区分：MT1総コレステロール値(MT1b_0410001) MT2総コレステロール値( MT2b_0410001)MT1採血時妊娠週数[週](Bio_MT1b_pregnancy_w) MT1採血時妊娠週数[日](Bio_MT1b_pregnancy_d)MT2採血時妊娠週数[週](Bio_MT2b_pregnancy_w) MT2採血時妊娠週数[日](Bio_MT2b_pregnancy_d)欠測をなるべく減らすため、MT2総コレステロール値(MT2b_0410001)から、妊娠中期(14-27週)に測定されたデータを抽出し、欠測の場合、MT1総コレステロール値(MT1b_0410001)で、妊娠中期に測定されたデータがあれば、当該データを解析に用いた。妊娠中期の総コレステロール値は、残差法により採血時の妊娠期間で調整後、コホート全体における分布をもとに、20－79%タイル(204-260mg/dL)を基準群とし、残りは5%タイル値で区切った9群とした。</t>
    <phoneticPr fontId="2"/>
  </si>
  <si>
    <t>分娩時の母親の年齢（Dr0m_m_age)、妊娠中体重増加(m_weightb, Dr0m_0030101)、母親の身長(m_height)、父親の身長(FT1_0010001、C2hY_0080301)児の性別(c_sex)、分娩回数（DrT1_0030002）：初産/経産、母親の身長(m_height)と妊娠前体重(m_weightb)から算出した妊娠前BMI：＜18.5、18.5-25.0、≥25.0 kg/m2、妊娠中の喫煙状況(MT2_0360001)：非喫煙、喫煙歴あり妊娠前に禁煙、喫煙歴あり妊娠してから禁煙、喫煙している、2歳時点の母乳栄養状況(C2Y_0080001)：卒乳した、母乳継続中、これまで母乳を与えていない、2歳時点の1日あたりの食事回数(C2Y_0090001)：3回未満/3回以上、調査地域(unit_no)：15UC</t>
    <phoneticPr fontId="2"/>
  </si>
  <si>
    <t>RNB-2021-00017</t>
    <phoneticPr fontId="2"/>
  </si>
  <si>
    <t>Effect of dieting behaviors before pregnancy on postpartum depression: The Japan Environment and Children’s Study</t>
    <phoneticPr fontId="2"/>
  </si>
  <si>
    <t>ダイエット行動とうつ病との関連は報告されているが、ダイエット行動と産後うつについては検討されていない。そこで、本研究では妊娠前のダイエット行動と産後うつとの関連について調査した。</t>
  </si>
  <si>
    <t>対象は「子どもの健康と環境に関する全国調査」に参加し、選択基準に合致した72,481名である。妊娠1年前のダイエット行動を独立変数、生後1か月時点のエジンバラ産後うつ質問票（抑うつ：9点以上）を従属変数としてロジスティック回帰分析を行った。</t>
  </si>
  <si>
    <t>鳥取</t>
    <rPh sb="0" eb="2">
      <t>トットリ</t>
    </rPh>
    <phoneticPr fontId="2"/>
  </si>
  <si>
    <t>増本　年男</t>
    <rPh sb="0" eb="2">
      <t>マスモト</t>
    </rPh>
    <rPh sb="3" eb="4">
      <t>トシ</t>
    </rPh>
    <rPh sb="4" eb="5">
      <t>オトコ</t>
    </rPh>
    <phoneticPr fontId="2"/>
  </si>
  <si>
    <t>谷口咲希</t>
    <phoneticPr fontId="2"/>
  </si>
  <si>
    <t>産後1か月時点でのエジンバラ産後うつ質問票(EPDS)(1m 質問41-50）</t>
    <phoneticPr fontId="2"/>
  </si>
  <si>
    <t>妊娠1年前のダイエット行動（Mt2 質問16：食事の量を普段の3分の2以下に減らす、間食・夜食を減らす、特定の食品（ダイエット食品）をとる、薬を使う、食べたものを吐く、タバコを吸う、運動をする）</t>
    <phoneticPr fontId="2"/>
  </si>
  <si>
    <t>児の性別（c_sex）婚姻状況（MT1 質問1）うつ病（MT1 質問11-5）不安障害（MT1 質問11-5）統合失調症（MT11 質問11-5）妊娠を知った時の気持ち（MT1 質問6）出産回数（DrT1 分娩（回））母の出産年齢：（Dr0m_m_age）分娩様式（Dr0m 分娩様式）パートナーからの侮辱（MT2 質問13）パートナーからの暴力（MT2 質問14）母親の最終学歴（MT2 質問110）世帯年間収入（MT2 質問112）精神的な支え（MT2 質問115）ストレス（MT2 質問12）飲酒（MT1 MT1_5590001）治療中の疾患（Dr1m_0040001）今回の妊娠（DrT1_0020005）不育症（DrT1_0120001）BMI（m_height, m_weightb）</t>
    <phoneticPr fontId="2"/>
  </si>
  <si>
    <t>糖尿病をもつ母親の出産では、出生体重と胎盤重量が大きくなり、周産期合併症が多くな
る。これは血糖値が高いためとされている。近年の糖尿病および妊娠糖尿病の血糖管理の
向上はこれらのアウトカムを改善すると考えられる一方、高齢出産の増加と、肥満者の増
加はこれらのアウトカムを悪化させる要因となるはずである。本研究は、糖尿病を持つ母
から生まれた新生児の体重と周産期合併症頻度を調べる目的で行われた。</t>
    <phoneticPr fontId="2"/>
  </si>
  <si>
    <t>エコチルデータ「jecs-ta-20190930-qsn」と 「JECS-AN-20180131」を用いて解析した。
具体的には、母に対する質問紙表MT1より母の1型・2型・妊娠糖尿病を、妊婦健診の転載
欄の50 g経口糖負荷試験（OGTT）の結果血糖値を用いて妊娠糖尿病のスクリーニング対象
者（スクリーニング陽性者）を選び、そのほかの母親をコントロール群として、新生児の
体重、胎盤重量、周産期合併症の割合を計算した。これを男女別、また単胎正期産の場合
にも計算し、結果が一致しているかを確認した。</t>
    <phoneticPr fontId="2"/>
  </si>
  <si>
    <t>RNB-2021-00046</t>
  </si>
  <si>
    <t>RNB-2021-00040</t>
  </si>
  <si>
    <t>3歳時</t>
    <rPh sb="1" eb="3">
      <t>サイジ</t>
    </rPh>
    <phoneticPr fontId="2"/>
  </si>
  <si>
    <t>Labor epidural analgesia and autism spectrum disorder in 3-years-old offspring: The Japan Environment and Children’s Study</t>
    <phoneticPr fontId="40"/>
  </si>
  <si>
    <t xml:space="preserve">本研究は、硬膜外無痛分娩が児の自閉症スペクトラム障害と関連するかどうかについて、 検討することを目的とした。 </t>
    <phoneticPr fontId="2"/>
  </si>
  <si>
    <t>エコチル調査3歳児固定データを使用して、無痛分娩使用した母から経腟分娩で出生した 児と無痛分娩を使用しない母から経腟分娩で出生した児の3歳時の自閉症スペクトラム障 害の発症を比較した。また、児の性別による層別化解析も行った。過去の文献から共変量 を選択し、多変量解析にて調整オッズ比を算出した。</t>
    <phoneticPr fontId="2"/>
  </si>
  <si>
    <t>福島</t>
    <rPh sb="0" eb="2">
      <t>フクシマ</t>
    </rPh>
    <phoneticPr fontId="40"/>
  </si>
  <si>
    <t>福田冬馬</t>
    <phoneticPr fontId="40"/>
  </si>
  <si>
    <t>無痛分娩(Dr0m_0020602)と3歳児の自閉症スペクトラム障害(C3Y_0095101)</t>
  </si>
  <si>
    <t>Dr0m_0020602　硬膜外無痛分娩の有無 (硬膜外無痛分娩=1）</t>
    <phoneticPr fontId="2"/>
  </si>
  <si>
    <t>Dr0m_0020401(器械分娩の有無)
Dr0m_m_age	(妊娠時母親年齢)
DrT1_0020001	(母親の身長(cm))
DrT1_0020002	(非妊娠時体重(kg))
DrT1_0030002	(分娩回数)
DrT1_0020005	(今回の妊娠方法)
MT1_0280001	(妊娠中の母の喫煙)
MT1_5590001	(妊娠中の母の飲酒)
MT1_0110501	母うつ病の既往
MT1_0110502	母自律神経失調症の既往
MT1_0110503	母不安障害の既往
MT1_0110504	母統合失調症の既往
MT1_0110505	母てんかんの既往
MT1_0110509	母その他の精神疾患の既往
MT1_0111201	母注意欠陥多動性障害の合併
MT1_0111202	母学習障害の合併
MT1_0111203	母広汎性発達障害の既往
MT1_0111204	母その他発達障害の既往
Dr0m_0030415	母精神疾患の既往
Dr0m_0030416	母神経疾患の既往
MT1_K6	母K6スコア
MT2_AQ	母AQスコア
MT2_1100001	母の学歴
MT2_1120001	世帯収入
FT1_f_age	父の年齢
MT1_0310001	父の喫煙
FT1_0030501　　 父うつ病の既</t>
    <phoneticPr fontId="2"/>
  </si>
  <si>
    <t>RNB-2021-00038</t>
  </si>
  <si>
    <t>※旧番号B41</t>
    <rPh sb="1" eb="2">
      <t>キュウ</t>
    </rPh>
    <rPh sb="2" eb="4">
      <t>バンゴウ</t>
    </rPh>
    <phoneticPr fontId="2"/>
  </si>
  <si>
    <t>Ready-meal consumption during pregnancy is a risk factor for stillbirth: The Japan Environment and Children's Study (JECS) birth cohort</t>
  </si>
  <si>
    <t>ビスフェノールA（BPA）の曝露は卵巣や子宮毒性物質であることが報告されているが、周産期有害事象への影響は明らかではない。本研究では、BPA曝露が想定される食品であるレトルト食品、プラスチック容器食品、缶詰食品、市販の弁当、冷凍食品の摂取状況と妊娠帰結との関連を明らかにすることを目的とした。</t>
    <phoneticPr fontId="2"/>
  </si>
  <si>
    <t>10万人固定データ（jecs-ag-20160424およびその追加データ, n=104,102）を利用し、①完全同意撤回、②多胎の第1子以外、③染色体異常を除外した102,892名を解析対象とした。曝露要因を上記の食品の摂取頻度、アウトカムを妊娠帰結（死産、早産、SGA、低出生体重）として二項ロジスティック回帰分析を行い、オッズ比を算出した。</t>
    <phoneticPr fontId="2"/>
  </si>
  <si>
    <t>杉浦真弓</t>
    <phoneticPr fontId="2"/>
  </si>
  <si>
    <t>玉田 葉月</t>
  </si>
  <si>
    <t>・SGA（DrT1_0030001、Dr0m_0020102、Dr0m_0020103、c_sex、Dr0m_0020801、Dr0m_0020104から算出）
・低出生体重（Dr0m_0020801）
・死産（12週以降）（登録番号51「妊娠中及び分娩後の静脈血栓塞栓症の危険因子」で承認された変数）
・早産（37週未満）（登録番号51「妊娠中及び分娩後の静脈血栓塞栓症の危険因子」で承認された変数）</t>
  </si>
  <si>
    <t>・レトルト食品（MT2_0320001）
・プラスチック容器食品（MT2_0330001）
・缶詰（MT2_0340001）
・購入した弁当（MT2_0300001）
・冷凍食品（冷凍食品）（MT2_0310001）
・缶・ペットボトル飲料摂取量（回/週）_3区分（MT2_5530004、MT2_5530001、MT2_5520002、MT2_5520004）
・缶・ペットボトル以外の飲料（豆または茶葉）摂取量（回/週）_3区分（MT2_5530002、MT2_5520005、MT2_5520001、MT2_5520003）</t>
  </si>
  <si>
    <t>・年齢区分（DrT1_0010001、Dr0m_0010001、Dr1m_0010001）
・喫煙区分（MT2_0360001）
・学歴区分（MT2_1100001）
・世帯年収区分（MT2_1120001）
・飲酒歴（MT2_5590001）
・体外受精有無（MT1_0100103、DrT1_0020005）
・BMI区分（DrT1_0020001、DrT1_0020002、MT1_0040001、MT1_0040002）
・自然流産既往歴区分（登録番号51「妊娠中及び分娩後の静脈血栓塞栓症の危険因子」で承認された変数（自然流産回数））
・分娩歴（DrT1_0030002）
・1日平均労働時間（MT2_1010002、MT2_1000001）
・エネルギー摂取量（MT2_NUT1）
・妊娠糖尿病（Dr0m_0030405）
・妊娠高血圧症（Dr0m_0031344、Dr0m_0031347）</t>
  </si>
  <si>
    <t>RNB-2021-00037</t>
  </si>
  <si>
    <t>Effects of breastfeeding on postpartum weight change in Japanese women: the
Japan Environment and Children's Study (JECS).</t>
    <phoneticPr fontId="2"/>
  </si>
  <si>
    <t>母乳育児は母児ともに利点があることは既に知られている。しかし、産後の母体の体重管理における授乳の効果について、一致した見解は得られていない。その要因として、サンプルサイズの問題や研究ごとに授乳の期間や回数、体重変化の評価方法が統一されていない点が要因と考えられている。そこで、本研究では約10万人の妊婦を調査対象としたエコチル調査の結果を基に、授乳と産後の母体体重変化の関係を検討することを目的とする</t>
    <phoneticPr fontId="2"/>
  </si>
  <si>
    <t>本研究は2019年に公表されたdataset(jecs-an-20190930)を基に行った。単胎妊娠、正期産、母体の基礎疾患および妊娠中の合併症がない症例を解析対象とした。分娩後6か月時の質問票（C6m）の授乳に関する回答を基に、対象を完全母乳群（FB）と非完全母乳群（NFB）に分類した。分娩後1か月，分娩後6か月時点での分娩時体重からの体重変化量を2群間で比較した．また、多変量解析を用いて分娩後の体重変化に影響を及ぼす因子を検討した．</t>
  </si>
  <si>
    <t>妊娠前の体重（DrT1）、分娩直前の体重（Dr0m）、分娩後1か月時の母体重（C1m）分娩後6か月時の母体重（C6m）
FB（n=26340），NFB（n=38129）が解析対象となった．分娩後6か月時点での妊娠前体重との差（weight retention）は完全母乳群0.2kg，非完全母乳群0.8kgであり，完全母乳群において有意に体重が回復していた(p&lt;0.001)．また，weight retentionは妊娠前BMI毎に異なり，Overweight群（妊娠前BMI25.0-29.9kg/m2）とObese群（妊娠前BMI≧30.0kg/m2）では非妊時の体重よりもさらに減少しており、完全母乳群の方が非完全母乳群よりも著明であった（Overweight群FB-2.2kg，NFB-0.7kg，Obese群FB-4.8kg，NFB-3.4kg）．分娩後6か月時点のweight retentionに影響を及ぼす因子は，影響の大きい順に妊娠中の体重増加量(β=0.43; p&lt;0.001)，非妊時BMI(β=-0.147; p&lt;0.001)，児への栄養方法（完全母乳か非完全母乳か）であり，完全母乳は非完全母乳と比較してweight retentionが小さくなる結果となった(β=-0.107; p&lt;0.001)</t>
  </si>
  <si>
    <t>分娩後１か月～６か月の母乳、人工栄養（C6m 質問1）</t>
  </si>
  <si>
    <t>年齢，分娩回数，結婚，喫煙，飲酒、就学年数、妊娠前の体重（DrT1）
在胎週数，分娩様式，分娩直前の体重（Dr0m）</t>
  </si>
  <si>
    <t>RNB-2021-00041</t>
  </si>
  <si>
    <t>3歳時</t>
    <phoneticPr fontId="5"/>
  </si>
  <si>
    <t>Pet ownership during pregnancy and mothers’ mental health conditions up to 1
year postpartum: A nationwide birth cohort the Japan Environment and Children’
s Study</t>
    <phoneticPr fontId="2"/>
  </si>
  <si>
    <t>ペット飼育と精神健康の関係は様々な集団を対象として行われている。しかし、出産前後は精神健康の脆弱性期間であるにも関わらず、この期間の母親を対象とする研究はほとんどない。そこで本研究では、出産前後の母親を対象として、この関係性について調べた。</t>
  </si>
  <si>
    <t>エコチルに参加している92,204人の母親（初回参加のみ、生産、曝露変数の欠損なし）を対象とした。曝露は妊娠中のペット飼育（犬のみ、猫のみ、犬猫双方、なし）、アウトカムは妊娠中後期から産後1年までの精神健康、より具体的には、K6質問票で測定した心理的苦痛、および、EPDS質問票で測定した産後うつであった。潜在的交絡因子は、年齢、社会経済要因、精神疾患既往歴など、17変数を選択した。統計的解析では、多変量ロジスティック回帰分析、および、一般化線型モデルの適用を行い、修正済みオッズ比を算出した。</t>
  </si>
  <si>
    <t>松村健太</t>
    <rPh sb="0" eb="4">
      <t>マツムラケンタ</t>
    </rPh>
    <phoneticPr fontId="2"/>
  </si>
  <si>
    <t>妊娠中後期と産後1年における心理的苦痛尺度（K6：コアセンター提供MT2_K6、C1y_K6）、および、産後1ヶ月と6ヶ月におけるエジンバラ産後うつ質問票（EPDS：M1m質問41?50、C6m質問24?33）</t>
  </si>
  <si>
    <t>妊娠中後期におけるペット飼育（MT2質問75-1：猫、75-3：家の中で飼っている犬、75-4：家の外で飼っている犬）</t>
  </si>
  <si>
    <t>母親の年齢（コアセンター提供：MT1_m_age）、妊娠前BMI（m_heightとm_weight）、教育歴（MT2質問110）、仕事の有無（MT1質問42-1）、世帯年収（MT2質問112）、喫煙状況（MT2質問36-1）、飲酒状況（MT2、FFQ質問559）、出産歴の有無（DrT1質問13-2）、婚姻状況（MT1質問1）、自身の両親との同居（MT1質問3の3?4）、パートナーの両親との同居（MT1質問3の5?6）、ストレスイベントの有無（MT2質問12）、妊娠中パートナーからの暴力（MT1質問26と27）、妊娠に対するネガティブな態度（MT1質問6）、精神疾患既往歴（MT1質問11-5の1?4）、アレルギー歴（MT1質問11-2）、妊娠前運動量（コアセンター提供：MT1_metsmin_av）</t>
  </si>
  <si>
    <t>RNB-2021-00043</t>
  </si>
  <si>
    <t>Pre-pregnancy body mass index and lactational mastitis: The Japan Environment and Children’s Study</t>
    <phoneticPr fontId="2"/>
  </si>
  <si>
    <t>乳腺炎のリスク因子として妊婦の体格がどのように影響するのかは不明である。妊娠前BMIと乳腺炎の発症との関連について調べた。</t>
  </si>
  <si>
    <t>エコチル調査のデータを用いて80825人のデータを対象とした。妊娠前BMIによって対象者を5群に分け、BMI 20-23の対象者を対照群とし、ロジスティック回帰分析を用いて、それぞれの対象者の乳腺炎の調整オッズ比を算出した。Socio-economic factor以外に、授乳状況も共変量に投入した。</t>
  </si>
  <si>
    <t>村田強志</t>
    <rPh sb="0" eb="2">
      <t>ムラタ</t>
    </rPh>
    <rPh sb="2" eb="3">
      <t>ツヨ</t>
    </rPh>
    <rPh sb="3" eb="4">
      <t>シ</t>
    </rPh>
    <phoneticPr fontId="2"/>
  </si>
  <si>
    <t>乳腺炎(Dr1m_0030501)</t>
  </si>
  <si>
    <t>妊娠前BMI(m_heightとm_weightbより計算)</t>
  </si>
  <si>
    <t>母年齢Dr0m_m_age、経産数DrT1_0030002、喫煙MT1_0280001、飲酒MT2_5590001、学歴MT2_1100001、収入MT2_1120001、アトピー性皮膚炎有無MT1_0110205、妊娠中の抗菌薬使用Dr0m_0030503、早産birth_w、低出生体重児Dr0m_出生体重、妊娠高血圧症候群Dr0m_0031344およびDr0m_003134、妊娠糖尿病Dr0m_0031308、分娩様式Dr0m_0020401、K6スコアMT1_K6、妊娠中の体重増加Dr0m_0030101、児の性別c_sex、授乳M1m_0100001、1か月以内の授乳の中断Dr1m_0040301</t>
  </si>
  <si>
    <t>RNB-2021-00044</t>
  </si>
  <si>
    <t>出産時</t>
    <rPh sb="0" eb="3">
      <t>シュッサンジ</t>
    </rPh>
    <phoneticPr fontId="2"/>
  </si>
  <si>
    <t>Preconception vitamin D intake and preterm birth and low birth weight infant for the women conceived by assisted reproductive technology: The Japan Environment and Children’s Study</t>
    <phoneticPr fontId="2"/>
  </si>
  <si>
    <t>妊娠前ビタミンD摂取と妊娠帰結について検討する</t>
  </si>
  <si>
    <t>参加者を自然妊娠とART妊娠に分類し、妊娠前ビタミンD摂取をFFQから5群化　中心群をReferenceとしたときのビタミン不足群、多量摂取群の妊娠帰結について調べた</t>
  </si>
  <si>
    <t>経塚標</t>
    <phoneticPr fontId="2"/>
  </si>
  <si>
    <t>早産　低出生体重児</t>
  </si>
  <si>
    <t>MT1ビタミンD</t>
  </si>
  <si>
    <t>母体年齢、妊娠前BMI、喫煙、母体教育、分娩歴</t>
  </si>
  <si>
    <t>RNB-2021-00080</t>
    <phoneticPr fontId="2"/>
  </si>
  <si>
    <t>※旧番号1370（執筆希望リストに掲載）</t>
    <rPh sb="1" eb="2">
      <t>キュウ</t>
    </rPh>
    <rPh sb="2" eb="4">
      <t>バンゴウ</t>
    </rPh>
    <rPh sb="9" eb="11">
      <t>シッピツ</t>
    </rPh>
    <rPh sb="11" eb="13">
      <t>キボウ</t>
    </rPh>
    <rPh sb="17" eb="19">
      <t>ケイサイ</t>
    </rPh>
    <phoneticPr fontId="2"/>
  </si>
  <si>
    <t>Maternal smoking status before and during pregnancy and bronchial asthma at 3 years of age: The Japan Environment and Children’s Study</t>
    <phoneticPr fontId="2"/>
  </si>
  <si>
    <t>妊娠前、妊娠中の母親の喫煙状況と3歳児の気管支喘息との関連を検討した。</t>
  </si>
  <si>
    <t>母親の喫煙状況を、４群（①喫煙したことがない、②妊娠前に禁煙、③妊娠に気づいて禁煙、妊娠中も喫煙）に分類し、３歳での気管支喘息有無についてロジスティック回帰分析を行った。
共変量として以下の項目を使用した。妊娠中のパートナーの喫煙、妊娠中の受動喫煙機会、母親の気管支喘息既往、母親の年齢、妊娠前BMI、母親学歴、在胎週数、子供の性別、分娩様式、保育園通園、RSウイルス感染、兄弟有無、生後の受動喫煙環境。
出生前の喫煙曝露の影響を明らかにするために、生後の受動喫煙がない集団において同様の解析を行った。
さらに生後の受動喫煙環境の影響を明らかにするために母親の喫煙状況で層化して解析を行った。</t>
  </si>
  <si>
    <t>三宅邦夫</t>
    <phoneticPr fontId="2"/>
  </si>
  <si>
    <t>３歳での気管支喘息(C-3y 質問9 a免疫系)</t>
  </si>
  <si>
    <t>母親の喫煙（MT-2　質問36）</t>
  </si>
  <si>
    <t>妊娠中のパートナーの喫煙 (MT-2 質問37)、妊娠中の受動喫煙機会(MT-2 質問38)、母親の気管支喘息既往(MT-1 質問11 アレルギーや耳鼻科の病気)、母親の年齢 (datacal Dr0m_m_age)、妊娠前BMI(datacal m_height, m_weightb)、母親学歴(MT-2 質問110)、在胎週数(datacal birth_w)、子供の性別(datacal c_sex)、分娩様式(Dr0m)、保育園通園(C1y 質問27)、RSウイルス感染(C1y 質問11-2　感染症)、兄弟有無(MT-1 質問3)、生後の受動喫煙環境(C-1.5y 質問45-3)</t>
  </si>
  <si>
    <t>RNB-2021-00058</t>
    <phoneticPr fontId="2"/>
  </si>
  <si>
    <t>Perinatal factors affecting cord blood lipid profiles: the Japan Environment and Children’s Study</t>
    <phoneticPr fontId="2"/>
  </si>
  <si>
    <t>臍帯血中のトリグリセリド(TG)と総コレステロール(TC)に影響を与える周産期因子について検討すること。</t>
  </si>
  <si>
    <t>妊婦と新生児の69,454ペアを対象として、臍帯血TGとTCに影響を与える周産期因子を多変量解析により、同定した。また、出生週数、出生体重別に、臍帯血中のトリグリセリドと総コレステロールのreference valueを調べた。</t>
  </si>
  <si>
    <t>郷勇人</t>
    <phoneticPr fontId="2"/>
  </si>
  <si>
    <t>臍帯血中トリグリセリド値
臍帯血中総コレステロール値</t>
  </si>
  <si>
    <t>在胎週数（Dr0m_0020102),出生体重(Dr0m_0020801)</t>
  </si>
  <si>
    <t>母体年齢(DrT1_m_age)、母体身長（m_height),妊娠回数(DrT1_0030001),母体喫煙(MT2_0360001),受動喫煙(MT2_0380001),母体学歴(MT2_1110001),世帯の年間収入(MT2_1120001),母体飲酒(MT2_5590001),妊娠高血圧合併(Dr0m_0031344とDr0m_0031347),婚姻状況(MT1_0010001),母体BMI(m_heightとm_weightb),SGA(在胎週数（birth_w）、児の性別(c_sex)、分娩回数(DrT1_0030002)、出生体重(Dr0m_0020801)を用いて算出),児の性別(c_sex),前期破水(Dr0m_0031311),妊娠糖尿病(Dr0m_0031308),  胎盤早期剥離（Dr0m_0031314),分娩様式（Dr0m_0020401)</t>
  </si>
  <si>
    <t>福岡</t>
    <rPh sb="0" eb="2">
      <t>フクオカ</t>
    </rPh>
    <phoneticPr fontId="2"/>
  </si>
  <si>
    <t>諸隈誠一</t>
    <phoneticPr fontId="2"/>
  </si>
  <si>
    <t>※執筆希望リスト掲載課題</t>
    <rPh sb="1" eb="3">
      <t>シッピツ</t>
    </rPh>
    <rPh sb="3" eb="5">
      <t>キボウ</t>
    </rPh>
    <rPh sb="8" eb="10">
      <t>ケイサイ</t>
    </rPh>
    <rPh sb="10" eb="12">
      <t>カダイ</t>
    </rPh>
    <phoneticPr fontId="2"/>
  </si>
  <si>
    <t>RNB-2021-00049</t>
  </si>
  <si>
    <t>High incidence of atopic dermatitis among children whose fathers work in primary industry: results from the Japan Environment and Children’s Study</t>
    <phoneticPr fontId="2"/>
  </si>
  <si>
    <t>衛生仮説によれば、家畜とともに生き、魚を食べる生活では花粉症やアレルギー性鼻炎発症が少ないとされる。農家で育った子どもにはアトピー性皮膚炎が少ないかもしれない。本研究では、エコチルデータを用いこれを検討した。</t>
    <phoneticPr fontId="2"/>
  </si>
  <si>
    <t>エコチルデータ「jecs-ta-20190930-qsn」を解析した。具体的には、父親にその職業を質問した質問紙表FT1の大分類で「農業・林業・漁業」に分類される父親の子どもとそれ以外の職業に分類される父親の子どもとで6ヶ月、1歳、2歳、3歳までの累積したアトピー性皮膚炎発症率とアトピー性皮膚炎有病率を比べた。これら発症率と有病率は、両親のアトピー性皮膚炎の既往、両親の学歴、世帯収入で補正した。</t>
    <phoneticPr fontId="2"/>
  </si>
  <si>
    <t>甲信UC</t>
    <rPh sb="0" eb="2">
      <t>コウシン</t>
    </rPh>
    <phoneticPr fontId="2"/>
  </si>
  <si>
    <t>横道洋司</t>
    <phoneticPr fontId="2"/>
  </si>
  <si>
    <t>アトピー性皮膚炎の累積発症率（C6M, C1Y, C2Y, C3Yより計算）、アトピー性皮膚炎の有病率（C6M, C1Y, C2Y, C3Y）</t>
  </si>
  <si>
    <t>父親の職業（FT1）</t>
  </si>
  <si>
    <t>両親のアトピー性皮膚炎既往（MT1, FT1）、両親の学歴（MT2）、世帯収入（MT2）</t>
  </si>
  <si>
    <t>RNB-2021-00070</t>
  </si>
  <si>
    <t>論文投稿前審査中の学術論文（執筆済み自由化課題及び執筆希望リスト掲載課題）※1</t>
    <rPh sb="0" eb="2">
      <t>ロンブン</t>
    </rPh>
    <rPh sb="2" eb="4">
      <t>トウコウ</t>
    </rPh>
    <rPh sb="4" eb="5">
      <t>マエ</t>
    </rPh>
    <rPh sb="20" eb="21">
      <t>カ</t>
    </rPh>
    <rPh sb="23" eb="24">
      <t>オヨ</t>
    </rPh>
    <rPh sb="25" eb="27">
      <t>シッピツ</t>
    </rPh>
    <rPh sb="27" eb="29">
      <t>キボウ</t>
    </rPh>
    <rPh sb="32" eb="34">
      <t>ケイサイ</t>
    </rPh>
    <rPh sb="34" eb="36">
      <t>カダイ</t>
    </rPh>
    <phoneticPr fontId="2"/>
  </si>
  <si>
    <t>JECS-Group回覧時申請時採番</t>
    <rPh sb="10" eb="12">
      <t>カイラン</t>
    </rPh>
    <rPh sb="12" eb="13">
      <t>ジ</t>
    </rPh>
    <rPh sb="13" eb="15">
      <t>シンセイ</t>
    </rPh>
    <rPh sb="15" eb="16">
      <t>ジ</t>
    </rPh>
    <rPh sb="16" eb="18">
      <t>サイバン</t>
    </rPh>
    <phoneticPr fontId="2"/>
  </si>
  <si>
    <t>JECS-Group
回覧
回覧中：〇
回覧済：●</t>
    <rPh sb="11" eb="13">
      <t>カイラン</t>
    </rPh>
    <rPh sb="14" eb="16">
      <t>カイラン</t>
    </rPh>
    <rPh sb="16" eb="17">
      <t>チュウ</t>
    </rPh>
    <rPh sb="20" eb="22">
      <t>カイラン</t>
    </rPh>
    <rPh sb="22" eb="23">
      <t>スミ</t>
    </rPh>
    <phoneticPr fontId="2"/>
  </si>
  <si>
    <t>申請時採番（旧：受付番号/承認番号）</t>
    <rPh sb="0" eb="2">
      <t>シンセイ</t>
    </rPh>
    <rPh sb="2" eb="3">
      <t>ジ</t>
    </rPh>
    <rPh sb="3" eb="5">
      <t>サイバン</t>
    </rPh>
    <rPh sb="6" eb="7">
      <t>キュウ</t>
    </rPh>
    <rPh sb="8" eb="10">
      <t>ウケツケ</t>
    </rPh>
    <rPh sb="10" eb="12">
      <t>バンゴウ</t>
    </rPh>
    <rPh sb="13" eb="15">
      <t>ショウニン</t>
    </rPh>
    <rPh sb="15" eb="17">
      <t>バンゴウ</t>
    </rPh>
    <phoneticPr fontId="2"/>
  </si>
  <si>
    <t>3歳児全固定データ</t>
    <rPh sb="1" eb="3">
      <t>サイジ</t>
    </rPh>
    <rPh sb="3" eb="4">
      <t>ゼン</t>
    </rPh>
    <rPh sb="4" eb="6">
      <t>コテイ</t>
    </rPh>
    <phoneticPr fontId="5"/>
  </si>
  <si>
    <t>RNB-2021-00031</t>
  </si>
  <si>
    <t>RNB-2021-00025</t>
    <phoneticPr fontId="2"/>
  </si>
  <si>
    <t>RNB-2021-00014</t>
  </si>
  <si>
    <t>RNB-2021-00055</t>
  </si>
  <si>
    <t>RNB-2021-00020</t>
  </si>
  <si>
    <t>RNB-2021-00113</t>
    <phoneticPr fontId="2"/>
  </si>
  <si>
    <t>※旧番号B67</t>
    <rPh sb="2" eb="4">
      <t>バンゴウ</t>
    </rPh>
    <phoneticPr fontId="2"/>
  </si>
  <si>
    <t>Prenatal disinfectant use and childhood atopic disease at 3 years old: the Japan Environment and Children’s Study</t>
    <phoneticPr fontId="2"/>
  </si>
  <si>
    <t>消毒剤使用と3歳時のアレルギー疾患の発症の関連を明らかにする</t>
    <phoneticPr fontId="2"/>
  </si>
  <si>
    <t>妊娠中の消毒剤使用を曝露、３歳時のアレルギー疾患（気管支喘息、アトピー性皮膚炎、食物アレルギー）をアウトカムとして多変量ロジスティック解析を行った。</t>
    <phoneticPr fontId="2"/>
  </si>
  <si>
    <t>甲信</t>
    <rPh sb="0" eb="2">
      <t>コウシン</t>
    </rPh>
    <phoneticPr fontId="2"/>
  </si>
  <si>
    <t>小島　令嗣</t>
    <phoneticPr fontId="2"/>
  </si>
  <si>
    <t>3歳時の医師診断のアレルギー疾患（食物アレルギー、気管支喘息、アトピー性皮膚炎）C3y質問9a免疫系</t>
    <phoneticPr fontId="2"/>
  </si>
  <si>
    <t>妊娠中の消毒剤使用
MT-２質問103</t>
    <phoneticPr fontId="2"/>
  </si>
  <si>
    <t>母年齢（DrT1）、母の受動喫煙（MT-1　質問30）、母の飲酒（MT-2　FFQ）、妊娠前BMI（m_height とm_weightbから計算）、世帯収入（MT-2　質問112）、シフト勤務（MT-2　質問101）、母の職業（MT-1　質問42）、母のストレス（MT-2　質問9）、きょうだい数（MT-1　質問3）、児の性別、母アレルギー歴（MT-1　質問11）、分娩様式（dr0m）、早産、低出生体重児（dr0m）、完全母乳（c1y　質問3）、1歳時の保育所（c1y　質問27）、RSウイルス感染症（cy1　質問11-2）、1歳のアトピー性皮膚炎（cy1　質問11-1）</t>
    <phoneticPr fontId="2"/>
  </si>
  <si>
    <t>RNB-2021-00078</t>
    <phoneticPr fontId="2"/>
  </si>
  <si>
    <t>RNB-2021-00103</t>
    <phoneticPr fontId="2"/>
  </si>
  <si>
    <t>Pre-conceptional dietary inflammatory index and risk of gestational diabetes mellitus based on maternal body mass index: Japan Environmental Study</t>
    <phoneticPr fontId="2"/>
  </si>
  <si>
    <t>妊娠前の向炎症食が妊娠糖尿病の発症に与える影響について調べる</t>
    <phoneticPr fontId="2"/>
  </si>
  <si>
    <t>MT1_FFQにより妊娠前のDietary inflammatory index(DII)を求めた。参加者を妊娠時BMIによって5群に分類しそれぞれDIIによる妊娠糖尿病のリスクを求めた 妊娠糖尿病は妊娠24週前に診断された早発型妊娠糖尿病と妊娠24週以降に診断された後発型の妊娠糖尿病に分類した。</t>
    <phoneticPr fontId="2"/>
  </si>
  <si>
    <t>M0_妊娠糖尿病 妊娠糖尿病診断週数</t>
    <phoneticPr fontId="2"/>
  </si>
  <si>
    <t>FFQ_MT1 energy, carbohydrate, protein, total fat, alcohol, fiber, cholesterol, saturated fat, monounsaturated fatty acids (MUFAs), polyunsaturated FAs (PUFAs), FAs (n‒3 and n‒6 FAs), niacin, thiamine, riboflavin, iron, magnesium, zinc, selenium, folic acid, β-carotene, vitamins A, B-12, B-6, C, D, and E; garlic, ginger, and onion</t>
    <phoneticPr fontId="2"/>
  </si>
  <si>
    <t>Mo母体年齢、m_height, m_werightI、MT１母体喫煙、MT2母体教育、DrT1分娩歴、妊娠方法</t>
    <phoneticPr fontId="2"/>
  </si>
  <si>
    <t>RNB-2021-00079</t>
    <phoneticPr fontId="2"/>
  </si>
  <si>
    <t>RNB-2021-00086</t>
    <phoneticPr fontId="2"/>
  </si>
  <si>
    <t>Impact of Parental Age on Infant Development at 36 months: The Japan Environment
 and Children’s Study</t>
    <phoneticPr fontId="2"/>
  </si>
  <si>
    <t>両親の年齢が出生児の36か月時の発達に与える影響をJapanese translation of Ages and Stages Questionnaires, Third Edition (J-ASQ3)を用い調査すること、</t>
    <phoneticPr fontId="2"/>
  </si>
  <si>
    <t>3歳時固定データを用いた。単体・正期産および出生体重が週数の10-90%以内・Apgar値7以上と臍帯動脈血pH7.10以上7.40未満・両親が日本人を満たし、assisted reproductive technologyを用いた妊娠・新生児搬送された児は除外した。父親の年齢を25-34歳・母親の年齢は20-39歳に制限するstudy1、母親の年齢を25-34歳・父親の年齢は20-39歳に制限するstudy2に分け、生後36か月時の児の発達をJ-ASQ-3を用いて層別logistic解析し、J-ASQ-3値-2SD未満となるオッズ比(ORs)を検討した</t>
    <phoneticPr fontId="2"/>
  </si>
  <si>
    <t>下野　昌幸</t>
    <phoneticPr fontId="2"/>
  </si>
  <si>
    <t>福田　智文</t>
    <phoneticPr fontId="2"/>
  </si>
  <si>
    <t>対象児の総J-ASQ-3値と5ドメインの-2SD未満となるオッズ比。</t>
    <phoneticPr fontId="2"/>
  </si>
  <si>
    <t>妊娠時の一方の親の年齢を25-34歳と狭く他方は20-39と広く設定した親年齢</t>
    <phoneticPr fontId="2"/>
  </si>
  <si>
    <t>母親年齢(drt1_m_age), 父親年齢(C-6m質問39; c6m_0390002), 妊娠中母喫煙状況(MT-1質問31; mt1_0280001) , 妊娠中母飲酒状況(MT-1質問FFQ; mt1_5590001), 母最終学歴(MT-2質問110; mt2_1100001), 母婚姻状況(MT-1質問1; mt1_0010001), 母婚姻状況(MT-2質問112; mt2_1120001), 出産方法(Dr-0m; dr0m_0020401), 出生週数(birth_w,), 児の性(c_sex), 母乳継続期間(C-1y質問3; c1y_0030006, c1y_0030012), 3歳までの入院期間(C-1y質問9c; c1y_0090004, C-2y質問7c; c2y_0070201, C-2.5質問4c; c2hy_0040301, C-3y質問10c; c3y_0100301)</t>
    <phoneticPr fontId="2"/>
  </si>
  <si>
    <t>RNB-2021-00087</t>
    <phoneticPr fontId="2"/>
  </si>
  <si>
    <t>RNB-2021-00111
RNB-2021-00103の別名申請</t>
    <phoneticPr fontId="2"/>
  </si>
  <si>
    <t>Association of maternal intake ratio of n-6/n-3 PUFA during pregnancy and child overweight at age 3 year : a nationwide birth cohort‒the Japan Environment and Children’s Study</t>
    <phoneticPr fontId="2"/>
  </si>
  <si>
    <t>妊娠中の母親の多価不飽和脂肪酸摂取量比n-6/n-3と生まれた子ども３歳時点のBMIを基にした体格との関係を調べる。</t>
    <phoneticPr fontId="2"/>
  </si>
  <si>
    <t>エコチル調査に参加している98,413人（生産、単胎、曝露変数の欠損なし）を対象とした。
曝露は、妊娠中の多価不飽和脂肪酸n-6とn-3の摂取量比、アウトカムは生まれてきた子ど
もの３歳時点の過体重および肥満とした。妊娠中の多価不飽和脂肪酸n-6とn-3の摂取は、
MT-2のFFQの結果を用いた。３歳時点の過体重および肥満はBMIを基にした。潜在的交絡因
子は、年齢、社会的経済要因、妊娠40週目の体重増加など、15変数を選択した。統計的解
析では、残渣法を用いた一般化線型モデルの適用によりn6/n3の比で母親の参加者を五分
位に分け、多変量ロジスティック回帰分析およびを行い、修正済みオッズ比を算出した。</t>
    <phoneticPr fontId="2"/>
  </si>
  <si>
    <t>浜崎 景</t>
    <phoneticPr fontId="2"/>
  </si>
  <si>
    <t>辻 小夜可</t>
    <phoneticPr fontId="2"/>
  </si>
  <si>
    <t>３歳児の身長（cm）と体重（kg）C3Y_heightC3Y_weight</t>
    <phoneticPr fontId="2"/>
  </si>
  <si>
    <t>妊娠中期の魚介類摂取量（コアセンター提供FFQ：mt2_FG10）
妊娠中期のn-3不飽和脂肪酸（コアセンター提供FFQ：mt2_nut47）
妊娠中期のn-6不飽和脂肪酸（コアセンター提供FFQ：mt2_nut48）</t>
    <phoneticPr fontId="2"/>
  </si>
  <si>
    <t>母親の出産時の年齢（コアセンター提供：Dr0m_m_age）、妊娠分娩歴（DrT1分娩回数）、出産１ヶ月後のBMI（コアセンター提供：m_heightとm_weightb）、母親の教育歴（MT2質問110）、世帯年収（MT2質問112）、婚姻状況（MT1質問2）、飲酒状況（MT2、FFQ質問559）、喫煙状況（MT2質問36-1）、妊娠中運動量（コアセンター提供：MT2_metsmin_av）、仕事の有無（MT2質問100）、サプリメント摂取状況（MT2質問23と質問24）、妊娠40週で予想される体重増加（Dr0m妊娠前の体重（kg）、Dr0m分娩直前の体重（kg）、コアセンター提供：birth_wとbirth_d）、産科・分娩合併症の有無（Dr0m産科・分娩合併症）、子供の性別（コアセンター提供：c_sex）、新生児の身体異常（Dr0mとDr1m、頭部・脳：無脳症、水頭症、全前脳胞症；目：眼瞼欠損、小眼球症、白内障；口顔面：顔面裂；胸部：先天性横隔膜ヘルニア、先天性母親の出産時の年齢（コアセンター提供：Dr0m_m_age）、妊娠分娩歴（DrT1分娩回数）、出産１ヶ月後の
BMI（コアセンター提供：m_heightとm_weightb）、母親の教育歴（MT2質問110）、世帯年収（MT2質問112）、
婚姻状況（MT1質問2）、飲酒状況（MT2、FFQ質問559）、喫煙状況（MT2質問36-1）、妊娠中運動量（コアセ
ンター提供：MT2_metsmin_av）、仕事の有無（MT2質問100）、サプリメント摂取状況（MT2質問23と質問24
）、妊娠40週で予想される体重増加（Dr0m妊娠前の体重（kg）、Dr0m分娩直前の体重（kg）、コアセンター
提供：birth_wとbirth_d）、産科・分娩合併症の有無（Dr0m産科・分娩合併症）、子供の性別（コアセンタ
ー提供：c_sex）、新生児の身体異常（Dr0mとDr1m、頭部・脳：無脳症、水頭症、全前脳胞症；目：眼瞼欠損、小眼球症、白内障；口顔面：顔面裂；胸部：先天性横隔膜ヘルニア、先天性心疾患；胸部：臍帯ヘルニ
ア（Dr0mのみ）、腹壁破裂、食道閉鎖、十二指腸閉鎖、小腸閉鎖、鎖肛；泌尿器科：尿道下裂、停留精巣・非触知精巣；上肢：多指症、合指症、裂手症；下肢：多趾症、合趾症、裂足症；背部：脊髄髄膜瘤（二分脊椎）；染色体異常：Down症群、trisomy18、trisomy13；口顔面：口唇口蓋裂の組み合わせ；コアセンター
提供：自由記載）</t>
    <phoneticPr fontId="2"/>
  </si>
  <si>
    <t>RNB-2021-00090</t>
    <phoneticPr fontId="2"/>
  </si>
  <si>
    <t>RNB-2021-00102</t>
    <phoneticPr fontId="2"/>
  </si>
  <si>
    <t>Long-term Outcomes of Children with Neonatal Transfer at Birth: the Japan Environment and Children’s Study</t>
    <phoneticPr fontId="2"/>
  </si>
  <si>
    <t>新生児搬送を要した児の3歳の神経学的予後を明らかにする</t>
    <phoneticPr fontId="2"/>
  </si>
  <si>
    <t>エコチル研究で2011年1月から2014年3月の期間に登録された104062胎児中、単胎生産の児の中で、出生後、生後1か月での先天異常や染色体異常の指摘がない児を対象とし、新生児搬送が3歳での神経発達障害（ASQ-3(communication, gross motor skills, fine motor skills, problem solving, personal-social）の得点がカットオフ以下となる）のリスクを、ロジスティック回帰分析を用いて明らかにする</t>
    <phoneticPr fontId="2"/>
  </si>
  <si>
    <t>磯博康</t>
    <phoneticPr fontId="2"/>
  </si>
  <si>
    <t>平田克弥</t>
    <phoneticPr fontId="2"/>
  </si>
  <si>
    <t>3歳ASQ-3の5項目（communication, gross motor skills, fine motor skills, problem solving, and personal-social）（C3y質問 H34 ASQ-3）</t>
    <phoneticPr fontId="2"/>
  </si>
  <si>
    <t>新生児搬送（Dr0m 0021401）</t>
    <phoneticPr fontId="2"/>
  </si>
  <si>
    <t>母年齢(Dr0m_m_age), 婚姻状況(MT-1 質問1), 初妊(MT-1 質問7), 不妊治療(MT-1 質問10), 帝王切開(Dr0m 0020401), 無痛分娩(Dr0m_0020601), hypertensive disorder of pregnancy (Dr0m 0030402, 0031344, 0031347), 妊娠糖尿病(Dr0m 0031308), 前置胎盤(Dr0m 0031314), 前期破水(Dr0m 0031311), 胎内感染(Dr0m_0031354), 子宮内発育遅延(Dr0m 0031338), non-reassuring fetal status(Dr0m 0031317),母飲酒(MT2_5590001),母喫煙(MT-2 質問36), 母学歴(MT-2 質問110), 母仕事(MT-1 質問42), 世帯年収(MT-2 質問112), 児の在胎週数, 児の出生体重(Dr0m_0020801), 児の性別(datacal_c_sex), 児の新生児仮死（Dr0m 0020302, Apgar score 5分&lt;7）</t>
    <phoneticPr fontId="2"/>
  </si>
  <si>
    <t>RNB-2021-00095</t>
    <phoneticPr fontId="2"/>
  </si>
  <si>
    <t>Impact of Stage 1 hypertension in the first and second trimesters on adverse pregnancy outcomes: the Japan Environment and Children’s Study</t>
    <phoneticPr fontId="2"/>
  </si>
  <si>
    <t>エコチル調査データを用いて、第1三半期、第2三半期のStage1 Hypertensionが妊娠転帰にどのような影響を与えるかを検討する。さらに、第1三半期から第2三半期への血圧の推移が妊娠転帰にどのような影響を与えるかを考察する。</t>
    <phoneticPr fontId="2"/>
  </si>
  <si>
    <t>79249名を解析対象とし、第1および第2三半期の血圧をNormal BP(sBP &lt;120 and dBP&lt;80 mm Hg), Elevated BP(sBP 120–129 and dBP &lt;80 mm Hg), Stage1 hypertension(sBP 130–139 or dBP 80–89 mm Hg), Stage2 hypertension(sBP ≥140 or dBP ≥90 mm Hg)に分類。早産等アウトカムの調整オッズ比および95％信頼区間を多変量ロジスティック解析により算出。次に第1三半期～第2三半期の血圧の推移により、対象者を16パターンに分類し同様に分析。</t>
    <phoneticPr fontId="2"/>
  </si>
  <si>
    <t>磯　博康</t>
    <phoneticPr fontId="2"/>
  </si>
  <si>
    <t>石井　加奈子</t>
    <phoneticPr fontId="2"/>
  </si>
  <si>
    <t>妊娠高血圧症候群（妊娠高血圧症候群軽症Dr0m_0031344、重症Dr0m_0031347を合計）
37週未満早産（22週～36週の出生birth_w）
34週未満早産（22週～33週の出生birth_w）
SGA（児性別c_sex、出生週数birth_wで調節し出生体重Dr0m_0020801が-1.5SD以下）
* New Japanese neonatal anthropometric charts参照
Itabashi K, Miura F, Uehara R, Nakamura Y. New Japanese neonatal anthropometric charts for gestational age at birth. Pediatr Int. Oct 2014;56(5):702-8. doi:10.1111/ped.12331
複合アウトカム（母体死亡Dr0m_0031401、集中治療室入室Dr0m_0031402、輸血Dr0m_0031403、常位胎盤早期剥離Dr0m_0031332のうちいずれか1つ以上をみとめるもの）</t>
    <phoneticPr fontId="2"/>
  </si>
  <si>
    <t>血圧：妊婦健診転記表
初期収縮期血圧(tenki_0030105)、初期拡張期血圧(tenki_0030106)
中期収縮期血圧(tenki_0030204)、中期拡張期血圧(tenki_0030205)</t>
    <phoneticPr fontId="2"/>
  </si>
  <si>
    <t>母年齢（Dr0m_m_age）、出産歴（DrT1_0030002）、母妊娠前BMI（連続値妊娠前身長DrT1_0020001、妊娠前体重DrT1_0020002より計算）、地域(unit_no)、母喫煙(MT1_0280001)、母アルコール摂取(MT1_5590001)、母教育歴(MT2_1100001)、血圧測定時在胎週数（初期tenki_0030101・中期tenki_0030201）</t>
    <phoneticPr fontId="2"/>
  </si>
  <si>
    <t>RNB-2021-00096</t>
    <phoneticPr fontId="2"/>
  </si>
  <si>
    <t>Infant growth and feeding: The Japan Environment and Children’s Study</t>
    <phoneticPr fontId="2"/>
  </si>
  <si>
    <t>乳児期早期の哺乳形態(母乳栄養・人工乳栄養・混合栄養)別の成長の推移を明らかにし、哺乳形態の違いが幼児期の成長に与える影響を評価する。</t>
    <phoneticPr fontId="2"/>
  </si>
  <si>
    <t>３歳固定エコチルデータを対象とする。生後6か月児のアンケート結果から母乳栄養児群・人工栄養児群・混合栄養児群に分け、6ヶ月・１歳・１歳半・２歳・2歳半、3歳時の質問病記載のの身長・体重・BMIを比較する。</t>
    <phoneticPr fontId="2"/>
  </si>
  <si>
    <t>望月　美恵</t>
    <phoneticPr fontId="2"/>
  </si>
  <si>
    <t>主要アウトカム名：成長曲線（身長、体重、BMI）
出生時、6ヶ月、1歳、1歳半、2歳、2歳半、3歳時の身長、体重
それぞれC-6m</t>
    <phoneticPr fontId="2"/>
  </si>
  <si>
    <t>生後6か月時の質問表での哺乳形態（母乳栄養・人工栄養・混合栄養）
主要曝露要因名：母乳/人工乳/混合乳（C-6m-A-質問2, C-y1-A-質問3, 4, 5）</t>
    <phoneticPr fontId="2"/>
  </si>
  <si>
    <t>新生児情報(在胎週数、多胎、妊娠(週)、性別、出生時計測体重)（Dr0m）、離乳食開始状況(C－6m 質問4)</t>
    <phoneticPr fontId="2"/>
  </si>
  <si>
    <t>RNB-2021-00037</t>
    <phoneticPr fontId="2"/>
  </si>
  <si>
    <t>RNB-2021-00100</t>
    <phoneticPr fontId="2"/>
  </si>
  <si>
    <t>Effects of breastfeeding on postpartum weight change in Japanese women: the Japan Environment and Children's Study (JECS).</t>
    <phoneticPr fontId="2"/>
  </si>
  <si>
    <t>母乳育児は母児ともにメリットがあることは既に知られている。しかし、産後の母体の体重管理における授乳の効果について、一致した見解は得られていない。その要因として、サンプルサイズの問題や研究ごとに授乳の期間や回数、体重変化の評価方法が統一されていない点が要因と考えられている。そこで、本研究では約10万人の妊婦を調査対象としたエコチル調査の調査結果を基に、授乳と産後の母体体重変化との関係を検討する。</t>
    <phoneticPr fontId="2"/>
  </si>
  <si>
    <t>本研究は2019年に公表されたdataset(jecs-an-20190930)を基に行った。単胎妊娠、正期産、母体の基礎疾患および妊娠中の合併症がない症例を解析対象とした。分娩後6か月時の質問票（C6m）の授乳に関する回答を基に、対象を完全母乳群（FB）と非完全母乳群（NFB）に分類した。分娩後1か月，分娩後6か月時点での分娩時体重からの体重変化量を2群間で比較した．また、妊娠前Body mass index (BMI)により対象を4群に階層化し、妊娠前の母体の体型ごとに児の栄養方法と体重変化量の関係を検討した。また、多変量解析を用いて分娩後の体重変化に影響を及ぼす因子を検討した．</t>
    <phoneticPr fontId="2"/>
  </si>
  <si>
    <t>山本 賢史</t>
    <phoneticPr fontId="2"/>
  </si>
  <si>
    <t>青木茂</t>
    <phoneticPr fontId="2"/>
  </si>
  <si>
    <t>妊娠前の体重（m_weight）、分娩直前の体重（Dr0m）、分娩後1か月時の母体重（C1m）分娩後6か月時の母体重（C6m）
FB（n=26340），NFB（n=38129）が解析対象となった．分娩後6か月時点での妊娠前体重との差（weight retention）は完全母乳群0.2kg，非完全母乳群0.8kgであり，完全母乳群において有意に体重が回復していた(p&lt;0.001)．また，weight retentionは妊娠前BMI毎に異なり，Overweight群とObese群では非妊時の体重よりもさらに減少しており、完全母乳群の方が非完全母乳群よりも著明であった（Overweight群FB-2.2kg，NFB-0.7kg，Obese群FB-4.8kg，NFB-3.4kg）．分娩後6か月時点のweight retentionに影響を及ぼす因子は，影響の大きい順に妊娠中の体重増加量(β=0.43; p&lt;0.001)，非妊時BMI(β=-0.147; p&lt;0.001)，児への栄養方法（完全母乳か非完全母乳か）であり，完全母乳は非完全母乳と比較してweight retentionが小さくなる結果となった(β=-0.107; p&lt;0.001)</t>
    <phoneticPr fontId="2"/>
  </si>
  <si>
    <t>分娩後１か月～６か月の母乳、人工栄養（C6m 質問1）</t>
    <phoneticPr fontId="2"/>
  </si>
  <si>
    <t>年齢，分娩回数，結婚，喫煙，飲酒、就学年数、妊娠前の体重（DrT1）
在胎週数，分娩様式，分娩直前の体重（Dr0m）</t>
    <phoneticPr fontId="2"/>
  </si>
  <si>
    <t>RNB-2021-00093</t>
    <phoneticPr fontId="2"/>
  </si>
  <si>
    <t>Association between pre-conceptional dietary inflammatory index and neurodevelopment of the offspring at the age of 3 years. The Japan Environment and Children’s Study.</t>
    <phoneticPr fontId="2"/>
  </si>
  <si>
    <t>妊娠前の炎症食が三歳児神経発達の発症に与える影響について調べる</t>
    <phoneticPr fontId="2"/>
  </si>
  <si>
    <t>MT1_FFQにより妊娠前のDietary inflammatory index(DII)を求めた。参加者を妊娠前DIIによって5群に分類し、中心DIIグループ（Q3）を参照とした場合のそれぞれのグループの神経発達のリスクを求めた 神経発達はASQ3を用いて評価した</t>
    <phoneticPr fontId="2"/>
  </si>
  <si>
    <t>経塚標</t>
    <rPh sb="0" eb="2">
      <t>キョウヅカ</t>
    </rPh>
    <rPh sb="2" eb="3">
      <t>ヒョウ</t>
    </rPh>
    <phoneticPr fontId="2"/>
  </si>
  <si>
    <t>3歳時のASQ-3C3y_ASQ_aComuC3y_ASQ_bGMC3y_ASQ_cFMC3y_ASQ_dProblemC3y_ASQ_ePersonal</t>
    <phoneticPr fontId="2"/>
  </si>
  <si>
    <t>FFQ_MT1 energy, carbohydrate, protein, total fat, alcohol, fiber, cholesterol,saturated fat, monounsaturated fatty acids (MUFAs), polyunsaturated FAs (PUFAs), FAs (n 3 and n 6 FAs), niacin, thiamine, riboflavin, iron, magnesium, zinc,selenium, folic acid, β-carotene, vitamins A, B-12, B-6, C, D, and E; garlic,ginger, and onion</t>
    <phoneticPr fontId="2"/>
  </si>
  <si>
    <t>母親の年齢M0、妊娠前BMI（m_heightとm_weight）、出産歴の有無（DrT1分娩回数）、喫煙状況（MT2質問36-1）,母体包括喫煙として尿中コチニン、Mt2より母体飲酒 婚姻状況（MT1質問1）、母親教育歴（MT2質問110）、パートナー教育歴（MT2質問111）、世帯年収（MT2質問112）、M0より分娩方法、M0より臍帯動脈ｐH M0より出生体重、M0より妊娠37週未満は除外している</t>
    <phoneticPr fontId="2"/>
  </si>
  <si>
    <t>RNB-2021-00108</t>
    <phoneticPr fontId="2"/>
  </si>
  <si>
    <t>Self-reported Eating Habits and Dyslipidemia in Young Adult Men: The Japan Environment and Children’s Study</t>
    <phoneticPr fontId="2"/>
  </si>
  <si>
    <t>不健康な生活習慣により、若年層の脂質異常症は増加しているが、臨床症状が乏しいため、注目されにくい。脂質異常症のリスクファクターを明らかにし、若いうちからの脂質異常症の予防やコントロールは将来の循環器疾患の予防に繋がる。本研究では、大規模横断研究を用いて、若年男性における食習慣と脂質異常症との関連を検討した。</t>
    <phoneticPr fontId="2"/>
  </si>
  <si>
    <t>本研究は、20～39歳のエコチル調査参加者の男性38,233名を対象に食物摂取頻度調査票（FFQ）から、自己申告の過去12か月間の食習慣（食べる速さ、食べすぎ、朝食欠食、外食）を収集した。脂質異常症は、総コレステロール（TC）≧190mg/dL、トリグリセライド（TG）≧150mg/dL（空腹時）および≧175mg/dL（非空腹時）、non-HDL-C≧145mg/dL（空腹時）および≧150mg/dL（非空腹時）、HDL-C≦40mg/dLと定義した。ロジスティック回帰分析を用いて、健康的な食習慣を基準とし、不健康的な食習慣の脂質異常症のオッズ比（OR）と95％信頼区間（CI）を算出した。</t>
    <phoneticPr fontId="2"/>
  </si>
  <si>
    <t>崔　美善</t>
    <phoneticPr fontId="2"/>
  </si>
  <si>
    <t>FT-1のTC,TG,HDL、non-HDL(TC-HDL)
(FT1b_0410001, FT1b_0430001, FT1b_0440001)</t>
    <phoneticPr fontId="2"/>
  </si>
  <si>
    <t>FT-1の食べ過ぎ、食べる速さ、朝食、外食（FT1のFFQ）</t>
    <phoneticPr fontId="2"/>
  </si>
  <si>
    <t>父年齢、空腹時間（FT-2のBIO）、学歴（MT-2の質問111）、職業（FT-1の質問20－2）、喫煙（FT-1の質問17）、飲酒、総エネルギー（FT-1のFFQ）、BMI（FT-1の質問1）</t>
    <phoneticPr fontId="2"/>
  </si>
  <si>
    <t>RNB-2021-00109</t>
    <phoneticPr fontId="2"/>
  </si>
  <si>
    <t>Association Between Maternal Caffeine Intake During Pregnancy and Child Development at 6 and 12 months: the Japan Environment and Children's Study</t>
    <phoneticPr fontId="2"/>
  </si>
  <si>
    <t>カフェインは多くの食品に含まれる物質の一つであり、妊婦のカフェイン摂取は、児の神経発達に影響を与える可能性が示唆されている。しかしながら、妊婦のカフェイン摂取と子どもの発達との関連を示した研究結果は一貫していない。そこで、本研究では、妊娠中のカフェイン摂取量と生後12か月までの児の神経発達との関連を検討した。</t>
    <phoneticPr fontId="2"/>
  </si>
  <si>
    <t>1歳全固定データから、生産、性別、FFQ、6か月または12か月のASQの情報が利用可能な児を抽出した。そのうち、ダウン症・無脳症・水頭症・全前脳胞症、および出生時アプガースコア7点未満の児を除外し、87082名を対象とした。
妊婦のカフェイン摂取量はFFQから推定した。アウトカム評価はJ-ASQの情報に基づいて実施した。交絡因子を調整したロジスティック回帰分析を使って、妊娠中のカフェイン摂取との関連を検討した。</t>
    <phoneticPr fontId="2"/>
  </si>
  <si>
    <t>西原 進吉</t>
    <phoneticPr fontId="2"/>
  </si>
  <si>
    <t>生後6ヶ月のJ-ASQの集計値
C6m_ASQ_aComu, C6m_ASQ_bGM, C6m_ASQ_cFM, C6m_ASQ_dProblem, C6m_ASQ_ePersonal
生後12か月のJ-ASQの集計値
C1y_ASQ_aComu, C1y_ASQ_bGM, C1y_ASQ_cFM, C1y_ASQ_dProblem, C1y_ASQ_ePersonal
（カットオフ値は、本研究のサンプルの平均値-2SDとした）</t>
    <phoneticPr fontId="2"/>
  </si>
  <si>
    <t>MT2調査票内FFQへの回答から、日本茶（葉から入れたもの）、日本茶（缶・ペットボトル）、ウーロン茶（葉から入れたもの）、ウーロン茶（缶・ペットボトル）、紅茶（葉から入れたもの）、紅茶（缶・ペットボトル）、コーヒー（豆からいれたもの）、コーヒー（インスタント）、コーヒー（缶・ペットボトル）における回答から推定値を算出した。
&lt;&lt;変数名&gt;&gt;
MT2_5520001, MT2_5520002, MT2_5520003, MT2_5520004, MT2_5520005, MT2_5530001, MT2_5530002, MT2_5530003, MT2_5530004</t>
    <phoneticPr fontId="2"/>
  </si>
  <si>
    <t>母年齢、BMI、在胎週数、母喫煙（MT-1質問28）、母飲酒（MT2-FFQ）、Parity、世帯収入、母教育歴、妊娠高血圧症候群の有無(Dr-0m産科・分娩合併症)、産後うつ（C-6mの質問H）、子どもの性別、出生体重</t>
    <phoneticPr fontId="2"/>
  </si>
  <si>
    <t>RNB-2021-00110</t>
    <phoneticPr fontId="2"/>
  </si>
  <si>
    <t>Association of labor duration with fetal asphyxia and acidosis: The Japan Environment and Children’s Study</t>
    <phoneticPr fontId="2"/>
  </si>
  <si>
    <t>新生児予後を改善する最適な分娩所要時間はあまりよく策定されていない。エコチル調査のデータを用いて、分娩所要時間と新生児仮死、胎児アシドーシスの関連を調べた。</t>
    <phoneticPr fontId="2"/>
  </si>
  <si>
    <t>37週以降に分娩となった単胎、頭位分娩、自然分娩となった妊婦のうち、分娩誘発剤を使用した誘発分娩を除外したものを対象とした。初産婦と経産婦に分類し、それぞれ中央値をもとに、10時間、5時間の分娩所要時間を基準として、それよりも長い分娩所要時間を有する妊婦が、それよりも短い分娩所要時間の妊婦と比較して、1分値、5分値のアプガースコアの低値(7未満)、臍帯動脈血pH 7.2未満もしくは7.1未満の胎児アシドーシスが増えるかどうかを多変量ロジスティック回帰分析を用いて解析した。さらにROC曲線による分析で、胎児アシドーシスを生じる分娩所要時間のcut off値を、初産婦と経産婦それぞれ計算した。</t>
    <phoneticPr fontId="2"/>
  </si>
  <si>
    <t>アプガースコア1分値Dr0m_AP1、アプガースコア5分値Dr0m_AP5、臍帯動脈血pH Dr0m_pH</t>
    <phoneticPr fontId="2"/>
  </si>
  <si>
    <t>分娩所要時間をDr0m_0020501およびDr0m_0020502mからトータルの「分」で計算した。</t>
    <phoneticPr fontId="2"/>
  </si>
  <si>
    <t>母体年齢Dr0m_m_age、妊娠前BMIm_heightとm_weightbより計算、妊娠中の体重増加m_weightbとDr0m_0030101で計算、喫煙MT1_0280001、飲酒MT2_5590001、学歴MT2_1100001、収入MT2_1120001、新生児の出生体重Dr0m_出生体重、妊娠高血圧症候群Dr0m_0031344およびDr0m_003134で定義</t>
    <phoneticPr fontId="2"/>
  </si>
  <si>
    <t>RNB-2021-00112</t>
    <phoneticPr fontId="2"/>
  </si>
  <si>
    <t>Association between protein intake in before and early pregnancy and development at age 3 years: The Japan Environment and Children’s Study</t>
    <phoneticPr fontId="2"/>
  </si>
  <si>
    <t>妊娠中の低タンパク質の食事は児の低出生体重との関連が報告されている。また動物実験から妊娠中の低タンパク質は仔の神経発達、行動異常を引き起こすことが報告されている。しかしながら出生コホートによる報告はない。したがって本研究は、妊娠中の低タンパク質摂取と3歳児の神経発達を明らかにすることである。</t>
    <phoneticPr fontId="2"/>
  </si>
  <si>
    <t>母親のタンパク質摂取は、PFC比から算出し、-2SD以下を低タンパク質群とした。３歳で神経発達はASQ各項目のcutoff値としロジスティック回帰分析を行った。共変量として以下の項目を使用した。妊娠中の母親の喫煙、飲酒、母親の年齢、妊娠前BMI、母親学歴、父学歴、世帯収入、出生体重、在胎週数、子供の性別、兄弟の有無、１歳での保育園通園、１歳での母乳栄養</t>
    <phoneticPr fontId="2"/>
  </si>
  <si>
    <t>三宅 邦夫</t>
    <phoneticPr fontId="2"/>
  </si>
  <si>
    <t>3歳のASQ (C3y_ASQ_aComu, C3y_ASQ_bGM, C3y_ASQ_cFM, C3y_ASQ_dProblem, C3y_ASQ_ePersonal</t>
    <phoneticPr fontId="2"/>
  </si>
  <si>
    <t>妊娠中母親のタンパク質摂取割合 (MT-1_NUT1, _NUT3, MT-2_NUT1, _NUT3</t>
    <phoneticPr fontId="2"/>
  </si>
  <si>
    <t>妊娠中の母親の喫煙 (MT-2質問36)、妊娠中の母親の飲酒（MT-2_5590001）母親の年齢 (datacal Dr0m_m_age)、妊娠前BMI(datacal m_height, m_weightb)、母親学歴(MT-2 質問110)、父親学歴(MT-2 質問111)、世帯収入（MT-2 質問112）、兄弟有無(MT-1 質問3)、出生体重（Dr0m_0020801）、在胎週数(datacal birth_w)、子供の性別(datacal c_sex)、保育園通園(C1Y 質問27)、母乳栄養(C1Y 質問4)</t>
    <phoneticPr fontId="2"/>
  </si>
  <si>
    <t>RNB-2021-00114</t>
    <phoneticPr fontId="2"/>
  </si>
  <si>
    <t>Dose-response relationship between maternal urinary cotinine and placental weight and placental weight to birth weight ratio: the Japan Environment and Children’s Study</t>
    <phoneticPr fontId="2"/>
  </si>
  <si>
    <t>母親の尿中コチニン濃度と胎盤重量および胎盤重量／出生時体重比（PW／BW比）との用量反応関係、およびコチニン濃度から判断した母親の喫煙状況と胎盤重量およびPW／BW比との関連性を、子供の性別で層別して調べる。</t>
    <phoneticPr fontId="2"/>
  </si>
  <si>
    <t>エコチル調査に登録された91,049組の母子の情報を用いて解析を行った。母体の尿中コチニン濃度は、高速液体クロマトグラフィー・タンデム質量分析法を用いて（妊娠第2期または第3期）定量化した。制限付き3次スプラインを用いて、自然対数変換したコチニン濃度による胎盤重量とPW/BW比の応答曲線をプロットした。コチニン濃度が0.17ng/mL未満、0.17～21.5ng/mL（自然対数変換値、-1.77～3.07）、21.5ng/mL以上をそれぞれ非喫煙者、受動喫煙者、能動喫煙者とし、交絡因子を調整した上で、母親の喫煙状況と胎盤重量およびPW/BW比との関連性を調べた。</t>
    <phoneticPr fontId="2"/>
  </si>
  <si>
    <t>山﨑慶子</t>
    <phoneticPr fontId="2"/>
  </si>
  <si>
    <t>出産時の胎盤重量および胎盤重量/出生体重比</t>
    <phoneticPr fontId="2"/>
  </si>
  <si>
    <t>妊娠中尿中コチニン（jecs-ta-20190930-ctn）</t>
    <phoneticPr fontId="2"/>
  </si>
  <si>
    <t>母親の年齢、出産歴、世帯収入、母親の妊娠前BMI、母親のアルコール摂取状況、妊娠糖尿病、糖尿病、妊娠高血圧、高血圧</t>
    <phoneticPr fontId="2"/>
  </si>
  <si>
    <t>RNB-2021-00092</t>
    <phoneticPr fontId="2"/>
  </si>
  <si>
    <t>Occupational differences in taking leave and changing occupations after awareness of pregnancy: The Japan Environment and Children’s Study (JECS).</t>
    <phoneticPr fontId="2"/>
  </si>
  <si>
    <t>近年日本では結婚・出産を経て働く女性に対する意識の変化が起こっている。一方で、多くの女性が妊娠に気付いた後、職業を変える状況があり、妊娠を通しての就業継続にいまだに困難が生じている可能性が考えられる。しかしながら、どのような要因で職業の変化が生じるのか、特に職種間での違いは依然として詳細は不明である。この研究は、女性が妊娠に気付いた後の職業の変化の違いを特に職種間で明らかにすることを目的とする。</t>
    <phoneticPr fontId="2"/>
  </si>
  <si>
    <t>エコチル調査のデータ（出産時全固定データ）を用いて横断的分析を行った。妊娠に気付いた後の職業の変化および、職業（職種）、雇用形態、1日の平均労働時間、週の平均労働日数などの就業に関連する要因について、妊娠中の母親質問票（MT-1、MT-2）データを用いて評価した。ロジスティック回帰分析を実施し、妊娠に気付いた時点での職業（職種）と、妊娠中後期までの職業の変化との関連を調べた。</t>
    <phoneticPr fontId="2"/>
  </si>
  <si>
    <t>辻 真弓</t>
    <phoneticPr fontId="2"/>
  </si>
  <si>
    <t>菅 礼子</t>
    <phoneticPr fontId="2"/>
  </si>
  <si>
    <t>妊娠中後期（MT-2）の職業の変化（MT-2 H.質問98 MT2_0980001、質問99 MT2_0990001)</t>
    <phoneticPr fontId="2"/>
  </si>
  <si>
    <t>母親の妊娠に気付いた時の職業（MT-1 G.質問42 MT1_0420001）、および就業形態（雇用形態（MT-1 G.質問42-1 MT1_0420101）、1日の平均労働時間（MT-1 G.質問42-2 MT1_0420202）、週の平均労働日数（MT-1 G.質問42-2 MT1_0420201））</t>
    <phoneticPr fontId="2"/>
  </si>
  <si>
    <t>母親年齢（MT-1)、婚姻状況（MT-1 A.質問1 MT1_0010001）、子どもの数（MT-1 A.質問3 MT1_0030202）、母学歴（MT-2 I.質問110 MT2_1100001）、世帯年収（MT-2 I.質問112 MT2_1120001）、雇用形態（MT-1 G.質問42-1 MT1_0420101）、1日の平均労働時間（MT-1 G.質問42-2 MT1_0420202）、週の平均労働日数（MT-1 G.質問42-2 MT1_0420201）</t>
    <phoneticPr fontId="2"/>
  </si>
  <si>
    <t>宇都宮剛</t>
    <phoneticPr fontId="2"/>
  </si>
  <si>
    <t>※旧番号B74</t>
    <phoneticPr fontId="2"/>
  </si>
  <si>
    <t>The association between gestational use of organic solvents and anomalies of the kidney and urinary tract in children: The Japan Environment and Children’s Study</t>
    <phoneticPr fontId="2"/>
  </si>
  <si>
    <t>母の妊娠中の有機溶剤暴露が1歳時の腎泌尿器疾患に与える影響</t>
  </si>
  <si>
    <t>暴露要因（共変数）は有機溶剤を含む化学物質として、1歳時の腎臓、泌尿器の病気の罹患率に及ぼす影響を解析する。1歳時の腎臓、泌尿器の病気をメジャーアウトカムとして多変量解析を行う。</t>
  </si>
  <si>
    <t>谷口洋平</t>
    <rPh sb="0" eb="2">
      <t>タニグチ</t>
    </rPh>
    <rPh sb="2" eb="4">
      <t>ヨウヘイ</t>
    </rPh>
    <phoneticPr fontId="2"/>
  </si>
  <si>
    <t>1歳時の腎臓、泌尿器科の病気の有無　（C1Y 質問11）</t>
  </si>
  <si>
    <t>スプレー式殺虫剤（MT2　質問83）、液体殺虫剤（MT２　質問85）、除草剤（MT2　質問86）、虫よけ（MT2　質問89）、体臭防止剤（MT2　質問91）、化粧品（MT2　質問92）、マニキュア（MT2　質問93）、毛染剤（MT2　質問94、95）、職業の変更と種類（MT2　質問98．99）、有機溶剤（MT2　質問102）</t>
  </si>
  <si>
    <t>母の年齢、母の身長、母の体重　（DrT1　お母さまの情報）、妊娠週数、性別、妊娠中合併症（糖尿病、腎疾患）　（Dr0m　新生児情報、母体妊娠経過情報）</t>
  </si>
  <si>
    <t>※旧番号B77</t>
    <phoneticPr fontId="2"/>
  </si>
  <si>
    <t>Association between maternal herbicide exposure and hypospadias in their offspring in the Japan Environmental and Children’s Study</t>
    <phoneticPr fontId="2"/>
  </si>
  <si>
    <t>妊娠初期及び妊娠初期から中期にかけての母体の除草剤の使用が児の尿道下裂の発生と関連があるかどうかを調べた。</t>
    <phoneticPr fontId="2"/>
  </si>
  <si>
    <t>以下の(5)から(7)のアウトカム、暴露要因、共変量を用いてロジスティック回帰分析を行った。</t>
    <phoneticPr fontId="2"/>
  </si>
  <si>
    <t>出生時の尿道下裂の有無（Dr0m_0032304）</t>
  </si>
  <si>
    <t>妊娠後から妊娠初期に仕事で半日以上かけて除草剤を扱った頻度について(M-T1 質問44m)および妊娠後から妊娠中期に仕事で半日以上かけて除草剤を扱った頻度について(M-T2 質問103m)</t>
  </si>
  <si>
    <t>児の出生体重(Dr0m_0020801)、不妊治療を受けたかどうか（M-T1質問10）、児の出生月（c_birthday_m）</t>
  </si>
  <si>
    <t>10074
（旧B66）</t>
    <rPh sb="7" eb="8">
      <t>キュウ</t>
    </rPh>
    <phoneticPr fontId="5"/>
  </si>
  <si>
    <r>
      <t xml:space="preserve">×
</t>
    </r>
    <r>
      <rPr>
        <sz val="10"/>
        <rFont val="ＭＳ ゴシック"/>
        <family val="3"/>
        <charset val="128"/>
      </rPr>
      <t>●</t>
    </r>
    <phoneticPr fontId="2"/>
  </si>
  <si>
    <t>RNB-2021-00115</t>
    <phoneticPr fontId="2"/>
  </si>
  <si>
    <t>RNB-2021-00123</t>
    <phoneticPr fontId="2"/>
  </si>
  <si>
    <t>※旧番号：1341（執筆希望リスト2019）</t>
    <rPh sb="1" eb="4">
      <t>キュウバンゴウ</t>
    </rPh>
    <rPh sb="10" eb="12">
      <t>シッピツ</t>
    </rPh>
    <rPh sb="12" eb="14">
      <t>キボウ</t>
    </rPh>
    <phoneticPr fontId="2"/>
  </si>
  <si>
    <t>Association of physical activity and sleep before and during pregnancy with autistic spectrum disorder in 3-year-old infants: The Japan Environment and Children’s Study</t>
    <phoneticPr fontId="2"/>
  </si>
  <si>
    <t>妊娠前・妊娠中の母体身体活動量・睡眠と、子どもの3歳時の自閉症との関連を調べるこ
と</t>
    <phoneticPr fontId="2"/>
  </si>
  <si>
    <t>3歳時固定データを用い、妊娠前・妊娠中の母体身体活動量・睡眠と3歳時に自閉症と診断
されていることとの関連を、対数二項回帰モデルで相対危険度（RR）を算出して検討した。</t>
    <phoneticPr fontId="2"/>
  </si>
  <si>
    <t>中原一成</t>
    <phoneticPr fontId="2"/>
  </si>
  <si>
    <t>C-3y回答時に、自閉症の診断を受けていること。（C-3yの自閉症または類縁障がいにチェックが入っている）</t>
    <phoneticPr fontId="2"/>
  </si>
  <si>
    <t>妊娠前・妊娠中の母体身体活動量および睡眠時間と就寝時刻
（M-T1・M-T2より情報取得）</t>
    <phoneticPr fontId="2"/>
  </si>
  <si>
    <t>両親の年齢・教育歴、収入、出産歴、母喫煙、母飲酒、妊娠前BMI、不妊治療歴、子宮内感染、分娩様式、K6、AQ10、在胎週数、児性別、児出生体重、児栄養方法（M-T1, M-T2, F-T1, Dr-0m, C-1yより情報取得）</t>
    <phoneticPr fontId="2"/>
  </si>
  <si>
    <t>RNB-2021-00097</t>
    <phoneticPr fontId="2"/>
  </si>
  <si>
    <t>Optimal pre-pregnancy body mass index range to reduce the incidence of preterm births: The Japan Environment and Children’s Study</t>
    <phoneticPr fontId="2"/>
  </si>
  <si>
    <t>早産は新生児予後に直結する。妊娠前BMIは早産発症と関連することが報告されているが、日本人において独自の、早産を減少させるための最適なBMIは策定されていない。妊娠前BMIと早産の関連を解析し、妊娠前BMIによって細かく群分けすることで、早産が増加しないBMIを解析する。</t>
    <phoneticPr fontId="2"/>
  </si>
  <si>
    <t>妊婦を妊娠前BMIによって細かく16群に分けた。中央値である20.0-20.9のBMIを対照群としそれぞれの群において早産の調整オッズ比が増加するかどうかを、多変量ロジスティック回帰分析を用いて解析した。さらに年齢による層別化解析も行った</t>
    <phoneticPr fontId="2"/>
  </si>
  <si>
    <t>〇birth_wより37週未満の分娩を早産と定義</t>
    <phoneticPr fontId="2"/>
  </si>
  <si>
    <t>〇妊娠前BMI(m_heightとm_weightbより計算</t>
    <phoneticPr fontId="2"/>
  </si>
  <si>
    <t>母年齢Dr0m_m_age、経産数DrT1_0030002、喫煙MT1_0280001、飲酒MT2_5590001、学歴MT2_1100001、収入MT2_1120001、K6スコアMT1_K6、精神疾患合併Dr0m_0030415、妊娠高血圧症候群Dr0m_0031344およびDr0m_003134</t>
    <phoneticPr fontId="2"/>
  </si>
  <si>
    <t>RNB-2021-00098</t>
    <phoneticPr fontId="2"/>
  </si>
  <si>
    <t>Optimal pre-pregnancy body mass index to reduce the incidence of hypertensive disorders of pregnancy: The Japan Environment and Children’s Study</t>
    <phoneticPr fontId="2"/>
  </si>
  <si>
    <t>妊娠高血圧症候群は母体および新生児予後に直結する。妊娠前BMIは妊娠高血圧症候群発症と関連することが報告されているが、日本人において独自の、妊娠高血圧症候群を減少させるための最適なBMIは策定されていない。妊娠前BMIと妊娠高血圧症候群の関連を解析し、妊娠前BMIによって細かく群分けすることで、妊娠高血圧症候群が増加しないBMIを解析する。</t>
    <phoneticPr fontId="2"/>
  </si>
  <si>
    <t>妊婦を妊娠前BMIによって細かく16群に分けた。中央値である20.0-20.9のBMIを対照群としそれぞれの群において妊娠高血圧症候群の調整オッズ比が増加するかどうかを、多変量ロジスティック回帰分析を用いて解析した。さらに妊娠高血圧症候群を予測するためのカットオフ値をROC曲線を用いて算出した。</t>
    <phoneticPr fontId="2"/>
  </si>
  <si>
    <t>〇妊娠高血圧症候群Dr0m_0031344およびDr0m_003134で定義</t>
    <phoneticPr fontId="2"/>
  </si>
  <si>
    <t>〇妊娠前BMI(m_heightとm_weightbより計算)</t>
    <phoneticPr fontId="2"/>
  </si>
  <si>
    <t>母年齢Dr0m_m_age、経産数DrT1_0030002、喫煙MT1_0280001、飲酒MT2_5590001、学歴MT2_1100001、収入MT2_1120001、K6スコアMT1_K6、精神疾患合併Dr0m_0030415</t>
    <phoneticPr fontId="2"/>
  </si>
  <si>
    <t>RNB-2021-00116</t>
    <phoneticPr fontId="2"/>
  </si>
  <si>
    <t>〇</t>
    <phoneticPr fontId="2"/>
  </si>
  <si>
    <t>○</t>
    <phoneticPr fontId="2"/>
  </si>
  <si>
    <t>RNB-2021-00165</t>
  </si>
  <si>
    <t>※旧番号74</t>
    <rPh sb="2" eb="4">
      <t>バンゴウ</t>
    </rPh>
    <phoneticPr fontId="2"/>
  </si>
  <si>
    <t>RNB-2021-00163</t>
  </si>
  <si>
    <r>
      <t xml:space="preserve">谷口洋平
</t>
    </r>
    <r>
      <rPr>
        <sz val="10"/>
        <rFont val="ＭＳ ゴシック"/>
        <family val="3"/>
        <charset val="128"/>
      </rPr>
      <t>下村英毅</t>
    </r>
    <rPh sb="0" eb="2">
      <t>タニグチ</t>
    </rPh>
    <rPh sb="2" eb="4">
      <t>ヨウヘイ</t>
    </rPh>
    <rPh sb="5" eb="7">
      <t>シモムラ</t>
    </rPh>
    <phoneticPr fontId="2"/>
  </si>
  <si>
    <t>・今回更新部分を赤字で表示</t>
    <phoneticPr fontId="2"/>
  </si>
  <si>
    <r>
      <t>3</t>
    </r>
    <r>
      <rPr>
        <sz val="11"/>
        <rFont val="ＭＳ Ｐ明朝"/>
        <family val="1"/>
        <charset val="128"/>
      </rPr>
      <t>歳時全固定データ</t>
    </r>
    <rPh sb="1" eb="2">
      <t>サイ</t>
    </rPh>
    <rPh sb="2" eb="3">
      <t>ジ</t>
    </rPh>
    <rPh sb="3" eb="4">
      <t>ゼン</t>
    </rPh>
    <rPh sb="4" eb="6">
      <t>コテイ</t>
    </rPh>
    <phoneticPr fontId="5"/>
  </si>
  <si>
    <r>
      <t>3</t>
    </r>
    <r>
      <rPr>
        <sz val="11"/>
        <rFont val="ＭＳ Ｐ明朝"/>
        <family val="1"/>
        <charset val="128"/>
      </rPr>
      <t>歳時</t>
    </r>
    <rPh sb="1" eb="2">
      <t>サイ</t>
    </rPh>
    <rPh sb="2" eb="3">
      <t>ジ</t>
    </rPh>
    <phoneticPr fontId="5"/>
  </si>
  <si>
    <t>・執筆希望リストの掲載課題の更新分を黄色で色付け</t>
    <rPh sb="1" eb="3">
      <t>シッピツ</t>
    </rPh>
    <rPh sb="3" eb="5">
      <t>キボウ</t>
    </rPh>
    <rPh sb="9" eb="11">
      <t>ケイサイ</t>
    </rPh>
    <rPh sb="11" eb="13">
      <t>カダイ</t>
    </rPh>
    <rPh sb="14" eb="16">
      <t>コウシン</t>
    </rPh>
    <rPh sb="16" eb="17">
      <t>ブン</t>
    </rPh>
    <rPh sb="18" eb="20">
      <t>キイロ</t>
    </rPh>
    <rPh sb="21" eb="22">
      <t>イロ</t>
    </rPh>
    <rPh sb="22" eb="23">
      <t>ヅ</t>
    </rPh>
    <phoneticPr fontId="2"/>
  </si>
  <si>
    <r>
      <rPr>
        <b/>
        <sz val="12"/>
        <color rgb="FFFF0000"/>
        <rFont val="ＭＳ ゴシック"/>
        <family val="3"/>
        <charset val="128"/>
      </rPr>
      <t>令和４年２月18日付</t>
    </r>
    <r>
      <rPr>
        <b/>
        <sz val="12"/>
        <rFont val="ＭＳ ゴシック"/>
        <family val="3"/>
        <charset val="128"/>
      </rPr>
      <t xml:space="preserve">
（前回更新：令和４年2月1日）
</t>
    </r>
    <r>
      <rPr>
        <b/>
        <sz val="12"/>
        <color rgb="FFFF0000"/>
        <rFont val="ＭＳ ゴシック"/>
        <family val="3"/>
        <charset val="128"/>
      </rPr>
      <t>今回反映：掲載論文の削除のみ</t>
    </r>
    <rPh sb="0" eb="2">
      <t>レイワ</t>
    </rPh>
    <rPh sb="3" eb="4">
      <t>ネン</t>
    </rPh>
    <rPh sb="5" eb="6">
      <t>ガツ</t>
    </rPh>
    <rPh sb="8" eb="9">
      <t>ニチ</t>
    </rPh>
    <rPh sb="9" eb="10">
      <t>ヅケ</t>
    </rPh>
    <rPh sb="12" eb="14">
      <t>ゼンカイ</t>
    </rPh>
    <rPh sb="14" eb="16">
      <t>コウシン</t>
    </rPh>
    <rPh sb="17" eb="19">
      <t>レイワ</t>
    </rPh>
    <rPh sb="20" eb="21">
      <t>ネン</t>
    </rPh>
    <rPh sb="22" eb="23">
      <t>ガツ</t>
    </rPh>
    <rPh sb="24" eb="25">
      <t>ニチ</t>
    </rPh>
    <rPh sb="27" eb="29">
      <t>コンカイ</t>
    </rPh>
    <rPh sb="29" eb="31">
      <t>ハンエイ</t>
    </rPh>
    <rPh sb="32" eb="34">
      <t>ケイサイ</t>
    </rPh>
    <rPh sb="34" eb="36">
      <t>ロンブン</t>
    </rPh>
    <rPh sb="37" eb="39">
      <t>サクジョ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</si>
</sst>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2" formatCode="_ &quot;¥&quot;* #,##0_ ;_ &quot;¥&quot;* \-#,##0_ ;_ &quot;¥&quot;* &quot;-&quot;_ ;_ @_ "/>
    <numFmt numFmtId="176" formatCode="&quot;¥&quot;#,##0_);[Red]\(&quot;¥&quot;#,##0\)"/>
    <numFmt numFmtId="177" formatCode="[$-F800]dddd\,\ mmmm\ dd\,\ yyyy"/>
    <numFmt numFmtId="178" formatCode="&quot;¥&quot;#,##0_);\(&quot;¥&quot;#,##0\)"/>
    <numFmt numFmtId="179" formatCode="_(&quot;$&quot;* #,##0_);_(&quot;$&quot;* \(#,##0\);_(&quot;$&quot;* &quot;-&quot;_);_(@_)"/>
    <numFmt numFmtId="180" formatCode="yyyy/m/d;@"/>
    <numFmt numFmtId="181" formatCode="m/d;@"/>
    <numFmt numFmtId="182" formatCode="m&quot;月&quot;d&quot;日&quot;;@"/>
    <numFmt numFmtId="183" formatCode="0_);[Red]\(0\)"/>
    <numFmt numFmtId="184" formatCode="m/d"/>
  </numFmts>
  <fonts count="44" x14ac:knownFonts="1">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游ゴシック"/>
      <family val="3"/>
      <charset val="128"/>
      <scheme val="minor"/>
    </font>
    <font>
      <sz val="10"/>
      <color theme="1"/>
      <name val="ＭＳ ゴシック"/>
      <family val="3"/>
      <charset val="128"/>
    </font>
    <font>
      <sz val="6"/>
      <name val="ＭＳ Ｐ明朝"/>
      <family val="1"/>
      <charset val="128"/>
    </font>
    <font>
      <u/>
      <sz val="11"/>
      <color indexed="12"/>
      <name val="Times New Roman"/>
      <family val="1"/>
    </font>
    <font>
      <sz val="10"/>
      <color rgb="FFFF0000"/>
      <name val="ＭＳ ゴシック"/>
      <family val="3"/>
      <charset val="128"/>
    </font>
    <font>
      <sz val="11"/>
      <name val="Times New Roman"/>
      <family val="1"/>
    </font>
    <font>
      <b/>
      <sz val="12"/>
      <name val="ＭＳ ゴシック"/>
      <family val="3"/>
      <charset val="128"/>
    </font>
    <font>
      <sz val="11"/>
      <color theme="1"/>
      <name val="游ゴシック"/>
      <family val="3"/>
      <charset val="128"/>
      <scheme val="minor"/>
    </font>
    <font>
      <b/>
      <sz val="12"/>
      <color theme="1"/>
      <name val="ＭＳ ゴシック"/>
      <family val="3"/>
      <charset val="128"/>
    </font>
    <font>
      <sz val="11"/>
      <color theme="1"/>
      <name val="Meiryo UI"/>
      <family val="3"/>
      <charset val="128"/>
    </font>
    <font>
      <sz val="17"/>
      <color theme="0"/>
      <name val="Meiryo UI"/>
      <family val="3"/>
      <charset val="128"/>
    </font>
    <font>
      <sz val="11"/>
      <color rgb="FF0B744D"/>
      <name val="Meiryo UI"/>
      <family val="3"/>
      <charset val="128"/>
    </font>
    <font>
      <sz val="72"/>
      <color theme="0"/>
      <name val="Meiryo UI"/>
      <family val="3"/>
      <charset val="128"/>
    </font>
    <font>
      <sz val="11"/>
      <color theme="0"/>
      <name val="Meiryo UI"/>
      <family val="3"/>
      <charset val="128"/>
    </font>
    <font>
      <sz val="12"/>
      <color theme="1" tint="0.249977111117893"/>
      <name val="Meiryo UI"/>
      <family val="3"/>
      <charset val="128"/>
    </font>
    <font>
      <sz val="26"/>
      <color theme="2" tint="-0.749992370372631"/>
      <name val="Meiryo UI"/>
      <family val="3"/>
      <charset val="128"/>
    </font>
    <font>
      <b/>
      <sz val="11"/>
      <color theme="1"/>
      <name val="Meiryo UI"/>
      <family val="3"/>
      <charset val="128"/>
    </font>
    <font>
      <sz val="24"/>
      <color theme="1"/>
      <name val="Meiryo UI"/>
      <family val="3"/>
      <charset val="128"/>
    </font>
    <font>
      <sz val="12"/>
      <color theme="1"/>
      <name val="Meiryo UI"/>
      <family val="3"/>
      <charset val="128"/>
    </font>
    <font>
      <u/>
      <sz val="11"/>
      <color theme="10"/>
      <name val="Meiryo UI"/>
      <family val="3"/>
      <charset val="128"/>
    </font>
    <font>
      <u/>
      <sz val="11"/>
      <color theme="0"/>
      <name val="Meiryo UI"/>
      <family val="3"/>
      <charset val="128"/>
    </font>
    <font>
      <sz val="11"/>
      <color theme="1"/>
      <name val="ＭＳ ゴシック"/>
      <family val="3"/>
      <charset val="128"/>
    </font>
    <font>
      <sz val="10.5"/>
      <color theme="1"/>
      <name val="ＭＳ 明朝"/>
      <family val="1"/>
      <charset val="128"/>
    </font>
    <font>
      <sz val="16"/>
      <color theme="1"/>
      <name val="ＭＳ ゴシック"/>
      <family val="3"/>
      <charset val="128"/>
    </font>
    <font>
      <sz val="28"/>
      <name val="ＭＳ ゴシック"/>
      <family val="3"/>
      <charset val="128"/>
    </font>
    <font>
      <sz val="11"/>
      <name val="ＭＳ ゴシック"/>
      <family val="3"/>
      <charset val="128"/>
    </font>
    <font>
      <sz val="11"/>
      <color theme="1"/>
      <name val="ＭＳ Ｐゴシック"/>
      <family val="3"/>
      <charset val="128"/>
    </font>
    <font>
      <b/>
      <sz val="12"/>
      <color rgb="FFFF0000"/>
      <name val="ＭＳ ゴシック"/>
      <family val="3"/>
      <charset val="128"/>
    </font>
    <font>
      <sz val="11"/>
      <name val="ＭＳ Ｐゴシック"/>
      <family val="3"/>
      <charset val="128"/>
    </font>
    <font>
      <sz val="10"/>
      <name val="ＭＳ 明朝"/>
      <family val="1"/>
      <charset val="128"/>
    </font>
    <font>
      <sz val="10"/>
      <name val="ＭＳ Ｐ明朝"/>
      <family val="1"/>
      <charset val="128"/>
    </font>
    <font>
      <u/>
      <sz val="10"/>
      <name val="ＭＳ ゴシック"/>
      <family val="3"/>
      <charset val="128"/>
    </font>
    <font>
      <sz val="10.5"/>
      <name val="ＭＳ 明朝"/>
      <family val="1"/>
      <charset val="128"/>
    </font>
    <font>
      <sz val="10.5"/>
      <name val="ＭＳ ゴシック"/>
      <family val="3"/>
      <charset val="128"/>
    </font>
    <font>
      <sz val="11"/>
      <name val="ＭＳ Ｐ明朝"/>
      <family val="1"/>
      <charset val="128"/>
    </font>
    <font>
      <sz val="16"/>
      <name val="ＭＳ ゴシック"/>
      <family val="3"/>
      <charset val="128"/>
    </font>
    <font>
      <sz val="10"/>
      <name val="ＭＳ Ｐゴシック"/>
      <family val="3"/>
      <charset val="128"/>
    </font>
    <font>
      <sz val="6"/>
      <name val="游ゴシック"/>
      <family val="2"/>
      <charset val="128"/>
    </font>
    <font>
      <strike/>
      <sz val="10"/>
      <name val="ＭＳ ゴシック"/>
      <family val="3"/>
      <charset val="128"/>
    </font>
    <font>
      <sz val="11"/>
      <color theme="1"/>
      <name val="游ゴシック"/>
      <family val="2"/>
      <charset val="128"/>
      <scheme val="minor"/>
    </font>
    <font>
      <sz val="11"/>
      <name val="游ゴシック"/>
      <family val="2"/>
      <charset val="128"/>
      <scheme val="minor"/>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217346"/>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339966"/>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style="thick">
        <color rgb="FFF4B183"/>
      </left>
      <right style="thick">
        <color rgb="FFF4B183"/>
      </right>
      <top style="thick">
        <color rgb="FFF4B183"/>
      </top>
      <bottom style="thick">
        <color rgb="FFF4B183"/>
      </bottom>
      <diagonal/>
    </border>
    <border>
      <left/>
      <right style="thin">
        <color rgb="FF339966"/>
      </right>
      <top/>
      <bottom/>
      <diagonal/>
    </border>
    <border>
      <left/>
      <right style="thin">
        <color rgb="FF339966"/>
      </right>
      <top/>
      <bottom style="thin">
        <color rgb="FF339966"/>
      </bottom>
      <diagonal/>
    </border>
    <border>
      <left/>
      <right/>
      <top/>
      <bottom style="thin">
        <color rgb="FF339966"/>
      </bottom>
      <diagonal/>
    </border>
    <border>
      <left style="thin">
        <color rgb="FF339966"/>
      </left>
      <right/>
      <top/>
      <bottom style="thin">
        <color rgb="FF339966"/>
      </bottom>
      <diagonal/>
    </border>
    <border>
      <left style="thin">
        <color rgb="FF339966"/>
      </left>
      <right/>
      <top/>
      <bottom/>
      <diagonal/>
    </border>
    <border>
      <left/>
      <right/>
      <top style="thin">
        <color rgb="FF339966"/>
      </top>
      <bottom/>
      <diagonal/>
    </border>
    <border>
      <left/>
      <right style="thin">
        <color indexed="64"/>
      </right>
      <top style="thin">
        <color indexed="64"/>
      </top>
      <bottom/>
      <diagonal/>
    </border>
    <border>
      <left style="thin">
        <color indexed="64"/>
      </left>
      <right/>
      <top style="thin">
        <color indexed="64"/>
      </top>
      <bottom/>
      <diagonal/>
    </border>
  </borders>
  <cellStyleXfs count="25">
    <xf numFmtId="0" fontId="0" fillId="0" borderId="0">
      <alignment vertical="center"/>
    </xf>
    <xf numFmtId="0" fontId="6" fillId="0" borderId="0" applyNumberFormat="0" applyFill="0" applyBorder="0" applyAlignment="0" applyProtection="0">
      <alignment vertical="top"/>
      <protection locked="0"/>
    </xf>
    <xf numFmtId="0" fontId="8" fillId="0" borderId="0">
      <alignment vertical="center"/>
    </xf>
    <xf numFmtId="0" fontId="10" fillId="0" borderId="0">
      <alignment vertical="center"/>
    </xf>
    <xf numFmtId="0" fontId="12" fillId="0" borderId="0"/>
    <xf numFmtId="0" fontId="13" fillId="4" borderId="0" applyNumberFormat="0" applyProtection="0">
      <alignment horizontal="left" wrapText="1" indent="4"/>
    </xf>
    <xf numFmtId="0" fontId="14" fillId="4" borderId="0" applyNumberFormat="0" applyProtection="0">
      <alignment horizontal="left" wrapText="1" indent="4"/>
    </xf>
    <xf numFmtId="0" fontId="15" fillId="4" borderId="0" applyNumberFormat="0" applyBorder="0" applyProtection="0">
      <alignment horizontal="left" indent="1"/>
    </xf>
    <xf numFmtId="0" fontId="14" fillId="0" borderId="0" applyFill="0" applyBorder="0">
      <alignment wrapText="1"/>
    </xf>
    <xf numFmtId="0" fontId="16" fillId="0" borderId="0"/>
    <xf numFmtId="0" fontId="12" fillId="5" borderId="9"/>
    <xf numFmtId="0" fontId="12" fillId="6" borderId="7"/>
    <xf numFmtId="0" fontId="12" fillId="5" borderId="0"/>
    <xf numFmtId="0" fontId="16" fillId="7" borderId="0" applyNumberFormat="0" applyBorder="0" applyProtection="0"/>
    <xf numFmtId="0" fontId="19" fillId="0" borderId="0" applyNumberFormat="0" applyFill="0" applyBorder="0" applyAlignment="0" applyProtection="0"/>
    <xf numFmtId="0" fontId="12" fillId="0" borderId="3" applyNumberFormat="0" applyFont="0" applyFill="0" applyAlignment="0"/>
    <xf numFmtId="0" fontId="12" fillId="0" borderId="10" applyNumberFormat="0" applyFont="0" applyFill="0" applyAlignment="0"/>
    <xf numFmtId="0" fontId="12" fillId="0" borderId="13" applyNumberFormat="0" applyFont="0" applyFill="0"/>
    <xf numFmtId="0" fontId="12" fillId="0" borderId="14" applyNumberFormat="0" applyFont="0" applyFill="0" applyAlignment="0"/>
    <xf numFmtId="177" fontId="12" fillId="0" borderId="0" applyFont="0" applyFill="0" applyBorder="0" applyAlignment="0"/>
    <xf numFmtId="176" fontId="12" fillId="2" borderId="0" applyFont="0" applyBorder="0" applyAlignment="0"/>
    <xf numFmtId="178" fontId="12" fillId="0" borderId="0" applyFont="0" applyFill="0" applyBorder="0" applyAlignment="0" applyProtection="0"/>
    <xf numFmtId="42" fontId="12" fillId="0" borderId="0" applyFont="0" applyFill="0" applyBorder="0" applyAlignment="0" applyProtection="0"/>
    <xf numFmtId="0" fontId="22" fillId="0" borderId="0" applyNumberFormat="0" applyFill="0" applyBorder="0" applyAlignment="0" applyProtection="0"/>
    <xf numFmtId="0" fontId="42" fillId="0" borderId="0">
      <alignment vertical="center"/>
    </xf>
  </cellStyleXfs>
  <cellXfs count="240">
    <xf numFmtId="0" fontId="0" fillId="0" borderId="0" xfId="0">
      <alignment vertical="center"/>
    </xf>
    <xf numFmtId="0" fontId="1" fillId="0" borderId="4" xfId="0" applyNumberFormat="1" applyFont="1" applyFill="1" applyBorder="1" applyAlignment="1">
      <alignment horizontal="left" vertical="top" wrapText="1"/>
    </xf>
    <xf numFmtId="0" fontId="4" fillId="0" borderId="4" xfId="0" applyFont="1" applyFill="1" applyBorder="1" applyAlignment="1">
      <alignment horizontal="left" vertical="top" wrapText="1"/>
    </xf>
    <xf numFmtId="14" fontId="4" fillId="0" borderId="4" xfId="0" applyNumberFormat="1" applyFont="1" applyFill="1" applyBorder="1" applyAlignment="1">
      <alignment horizontal="left" vertical="top" wrapText="1"/>
    </xf>
    <xf numFmtId="0" fontId="1" fillId="0" borderId="0" xfId="0" applyFont="1" applyAlignment="1">
      <alignment horizontal="left" vertical="top"/>
    </xf>
    <xf numFmtId="0" fontId="4" fillId="0" borderId="0" xfId="0" applyFont="1" applyAlignment="1">
      <alignment horizontal="left" vertical="top"/>
    </xf>
    <xf numFmtId="0" fontId="4" fillId="0" borderId="4" xfId="0" applyFont="1" applyBorder="1" applyAlignment="1">
      <alignment horizontal="left" vertical="top"/>
    </xf>
    <xf numFmtId="0" fontId="4" fillId="0" borderId="4" xfId="0" applyFont="1" applyBorder="1" applyAlignment="1">
      <alignment horizontal="left" vertical="top" wrapText="1"/>
    </xf>
    <xf numFmtId="49" fontId="1" fillId="0" borderId="0" xfId="0" applyNumberFormat="1" applyFont="1" applyAlignment="1">
      <alignment horizontal="left" vertical="top"/>
    </xf>
    <xf numFmtId="0" fontId="1" fillId="0" borderId="4" xfId="0" applyFont="1" applyFill="1" applyBorder="1" applyAlignment="1">
      <alignment vertical="top" wrapText="1"/>
    </xf>
    <xf numFmtId="0" fontId="4" fillId="0" borderId="4" xfId="0" applyFont="1" applyFill="1" applyBorder="1" applyAlignment="1">
      <alignment vertical="top" wrapText="1"/>
    </xf>
    <xf numFmtId="0" fontId="4" fillId="0" borderId="6" xfId="0" applyFont="1" applyFill="1" applyBorder="1" applyAlignment="1">
      <alignment horizontal="left" vertical="top" wrapText="1"/>
    </xf>
    <xf numFmtId="0" fontId="12" fillId="0" borderId="0" xfId="4" applyFont="1"/>
    <xf numFmtId="0" fontId="13" fillId="4" borderId="0" xfId="5" applyFont="1">
      <alignment horizontal="left" wrapText="1" indent="4"/>
    </xf>
    <xf numFmtId="0" fontId="14" fillId="4" borderId="0" xfId="6" applyFont="1">
      <alignment horizontal="left" wrapText="1" indent="4"/>
    </xf>
    <xf numFmtId="0" fontId="15" fillId="4" borderId="0" xfId="7" applyFont="1">
      <alignment horizontal="left" indent="1"/>
    </xf>
    <xf numFmtId="0" fontId="14" fillId="4" borderId="0" xfId="8" applyFont="1" applyFill="1" applyAlignment="1">
      <alignment wrapText="1"/>
    </xf>
    <xf numFmtId="0" fontId="12" fillId="0" borderId="0" xfId="4" applyFont="1" applyAlignment="1"/>
    <xf numFmtId="0" fontId="16" fillId="0" borderId="0" xfId="9" applyFont="1"/>
    <xf numFmtId="0" fontId="16" fillId="0" borderId="0" xfId="9" applyFont="1" applyAlignment="1">
      <alignment wrapText="1"/>
    </xf>
    <xf numFmtId="0" fontId="12" fillId="5" borderId="9" xfId="10" applyFont="1"/>
    <xf numFmtId="0" fontId="12" fillId="0" borderId="0" xfId="4" applyFont="1" applyAlignment="1">
      <alignment horizontal="left" indent="1"/>
    </xf>
    <xf numFmtId="0" fontId="12" fillId="6" borderId="7" xfId="11" applyFont="1"/>
    <xf numFmtId="0" fontId="12" fillId="5" borderId="0" xfId="12" applyFont="1"/>
    <xf numFmtId="0" fontId="16" fillId="7" borderId="0" xfId="13" applyFont="1"/>
    <xf numFmtId="0" fontId="12" fillId="0" borderId="0" xfId="4" applyFont="1" applyAlignment="1">
      <alignment horizontal="left"/>
    </xf>
    <xf numFmtId="0" fontId="17" fillId="0" borderId="0" xfId="4" applyFont="1" applyAlignment="1">
      <alignment horizontal="left"/>
    </xf>
    <xf numFmtId="0" fontId="17" fillId="0" borderId="0" xfId="4" applyFont="1" applyAlignment="1"/>
    <xf numFmtId="0" fontId="18" fillId="0" borderId="0" xfId="4" applyFont="1" applyAlignment="1"/>
    <xf numFmtId="0" fontId="16" fillId="0" borderId="0" xfId="9"/>
    <xf numFmtId="0" fontId="19" fillId="5" borderId="0" xfId="14" applyFont="1" applyFill="1"/>
    <xf numFmtId="0" fontId="12" fillId="5" borderId="3" xfId="15" applyFont="1" applyFill="1"/>
    <xf numFmtId="0" fontId="12" fillId="0" borderId="0" xfId="4" applyFont="1" applyBorder="1" applyAlignment="1"/>
    <xf numFmtId="0" fontId="12" fillId="0" borderId="0" xfId="4" applyFont="1" applyBorder="1"/>
    <xf numFmtId="0" fontId="16" fillId="7" borderId="0" xfId="13" applyFont="1" applyBorder="1"/>
    <xf numFmtId="0" fontId="12" fillId="0" borderId="8" xfId="4" applyFont="1" applyBorder="1"/>
    <xf numFmtId="0" fontId="12" fillId="0" borderId="3" xfId="15" applyFont="1"/>
    <xf numFmtId="0" fontId="12" fillId="0" borderId="0" xfId="4" applyFont="1" applyBorder="1" applyAlignment="1">
      <alignment horizontal="left"/>
    </xf>
    <xf numFmtId="0" fontId="12" fillId="0" borderId="11" xfId="16" applyFont="1" applyFill="1" applyBorder="1"/>
    <xf numFmtId="0" fontId="12" fillId="0" borderId="12" xfId="4" applyFont="1" applyFill="1" applyBorder="1"/>
    <xf numFmtId="0" fontId="12" fillId="0" borderId="13" xfId="17" applyFont="1" applyFill="1"/>
    <xf numFmtId="0" fontId="12" fillId="0" borderId="10" xfId="16" applyFont="1" applyFill="1"/>
    <xf numFmtId="0" fontId="12" fillId="0" borderId="0" xfId="4" applyFont="1" applyFill="1" applyBorder="1"/>
    <xf numFmtId="0" fontId="12" fillId="0" borderId="14" xfId="18" applyFont="1" applyFill="1"/>
    <xf numFmtId="0" fontId="12" fillId="0" borderId="15" xfId="4" applyFont="1" applyFill="1" applyBorder="1"/>
    <xf numFmtId="176" fontId="12" fillId="0" borderId="0" xfId="4" applyNumberFormat="1" applyFont="1" applyFill="1"/>
    <xf numFmtId="0" fontId="12" fillId="0" borderId="0" xfId="4" applyFont="1" applyFill="1"/>
    <xf numFmtId="177" fontId="0" fillId="0" borderId="0" xfId="19" applyFont="1"/>
    <xf numFmtId="0" fontId="12" fillId="0" borderId="0" xfId="4"/>
    <xf numFmtId="176" fontId="0" fillId="2" borderId="0" xfId="20" applyNumberFormat="1" applyFont="1"/>
    <xf numFmtId="178" fontId="12" fillId="0" borderId="0" xfId="21" applyFont="1"/>
    <xf numFmtId="178" fontId="12" fillId="5" borderId="0" xfId="21" applyFont="1" applyFill="1"/>
    <xf numFmtId="0" fontId="12" fillId="5" borderId="0" xfId="4" applyFont="1" applyFill="1"/>
    <xf numFmtId="178" fontId="0" fillId="0" borderId="0" xfId="21" applyFont="1"/>
    <xf numFmtId="0" fontId="12" fillId="5" borderId="0" xfId="4" applyFill="1"/>
    <xf numFmtId="0" fontId="16" fillId="7" borderId="0" xfId="13"/>
    <xf numFmtId="178" fontId="0" fillId="5" borderId="0" xfId="21" applyFont="1" applyFill="1"/>
    <xf numFmtId="0" fontId="12" fillId="5" borderId="0" xfId="12" applyNumberFormat="1" applyFont="1" applyFill="1" applyBorder="1" applyAlignment="1"/>
    <xf numFmtId="0" fontId="16" fillId="7" borderId="0" xfId="13" applyNumberFormat="1" applyFont="1" applyFill="1" applyBorder="1" applyAlignment="1"/>
    <xf numFmtId="178" fontId="12" fillId="0" borderId="0" xfId="21" applyFont="1" applyAlignment="1"/>
    <xf numFmtId="178" fontId="12" fillId="5" borderId="0" xfId="21" applyFont="1" applyFill="1" applyAlignment="1"/>
    <xf numFmtId="0" fontId="16" fillId="7" borderId="0" xfId="4" applyFont="1" applyFill="1" applyAlignment="1"/>
    <xf numFmtId="0" fontId="16" fillId="7" borderId="0" xfId="4" applyFont="1" applyFill="1"/>
    <xf numFmtId="42" fontId="0" fillId="0" borderId="0" xfId="22" applyFont="1" applyAlignment="1">
      <alignment horizontal="right"/>
    </xf>
    <xf numFmtId="178" fontId="12" fillId="0" borderId="0" xfId="4" applyNumberFormat="1"/>
    <xf numFmtId="0" fontId="12" fillId="0" borderId="0" xfId="4" applyAlignment="1">
      <alignment horizontal="left"/>
    </xf>
    <xf numFmtId="0" fontId="12" fillId="0" borderId="0" xfId="4" pivotButton="1"/>
    <xf numFmtId="0" fontId="20" fillId="0" borderId="0" xfId="4" applyFont="1" applyAlignment="1">
      <alignment vertical="center"/>
    </xf>
    <xf numFmtId="0" fontId="20" fillId="0" borderId="0" xfId="4" applyFont="1"/>
    <xf numFmtId="0" fontId="21" fillId="0" borderId="0" xfId="4" applyFont="1"/>
    <xf numFmtId="0" fontId="23" fillId="0" borderId="0" xfId="23" applyFont="1"/>
    <xf numFmtId="0" fontId="1" fillId="0" borderId="0" xfId="0" applyFont="1" applyAlignment="1">
      <alignment vertical="top"/>
    </xf>
    <xf numFmtId="0" fontId="4" fillId="3" borderId="4" xfId="0" applyFont="1" applyFill="1" applyBorder="1" applyAlignment="1">
      <alignment horizontal="center" vertical="top" wrapText="1"/>
    </xf>
    <xf numFmtId="0" fontId="4" fillId="0" borderId="4" xfId="0" applyFont="1" applyFill="1" applyBorder="1" applyAlignment="1">
      <alignment horizontal="justify" vertical="top" wrapText="1"/>
    </xf>
    <xf numFmtId="0" fontId="1" fillId="0" borderId="0" xfId="0" applyFont="1" applyFill="1" applyAlignment="1">
      <alignment vertical="top"/>
    </xf>
    <xf numFmtId="0" fontId="4" fillId="3" borderId="6" xfId="0" applyFont="1" applyFill="1" applyBorder="1" applyAlignment="1">
      <alignment horizontal="left" vertical="top" wrapText="1"/>
    </xf>
    <xf numFmtId="0" fontId="7" fillId="0" borderId="4" xfId="0" applyFont="1" applyFill="1" applyBorder="1" applyAlignment="1">
      <alignment horizontal="justify" vertical="top" wrapText="1"/>
    </xf>
    <xf numFmtId="0" fontId="7" fillId="0" borderId="0" xfId="0" applyFont="1" applyAlignment="1">
      <alignment vertical="top"/>
    </xf>
    <xf numFmtId="0" fontId="24" fillId="3" borderId="4" xfId="0" applyFont="1" applyFill="1" applyBorder="1" applyAlignment="1">
      <alignment horizontal="left" vertical="top"/>
    </xf>
    <xf numFmtId="0" fontId="24" fillId="0" borderId="4" xfId="0" applyFont="1" applyFill="1" applyBorder="1" applyAlignment="1">
      <alignment horizontal="left" vertical="top"/>
    </xf>
    <xf numFmtId="56" fontId="4" fillId="3" borderId="4" xfId="0" applyNumberFormat="1" applyFont="1" applyFill="1" applyBorder="1" applyAlignment="1">
      <alignment horizontal="left" vertical="top" wrapText="1"/>
    </xf>
    <xf numFmtId="56" fontId="4" fillId="0" borderId="4" xfId="0" applyNumberFormat="1" applyFont="1" applyBorder="1" applyAlignment="1">
      <alignment horizontal="left" vertical="top" wrapText="1"/>
    </xf>
    <xf numFmtId="0" fontId="25" fillId="0" borderId="0" xfId="0" applyFont="1" applyBorder="1" applyAlignment="1">
      <alignment vertical="top" wrapText="1"/>
    </xf>
    <xf numFmtId="0" fontId="25" fillId="0" borderId="0" xfId="0" applyFont="1" applyBorder="1" applyAlignment="1">
      <alignment horizontal="left" vertical="top" wrapText="1"/>
    </xf>
    <xf numFmtId="49" fontId="27" fillId="0" borderId="0" xfId="0" applyNumberFormat="1" applyFont="1" applyAlignment="1">
      <alignment horizontal="left" vertical="top"/>
    </xf>
    <xf numFmtId="0" fontId="27" fillId="0" borderId="0" xfId="0" applyFont="1" applyAlignment="1">
      <alignment vertical="top"/>
    </xf>
    <xf numFmtId="0" fontId="24" fillId="0" borderId="4" xfId="0" applyFont="1" applyFill="1" applyBorder="1" applyAlignment="1">
      <alignment horizontal="left" vertical="top" wrapText="1"/>
    </xf>
    <xf numFmtId="49" fontId="11" fillId="0" borderId="0" xfId="0" applyNumberFormat="1" applyFont="1" applyAlignment="1">
      <alignment horizontal="left" vertical="center"/>
    </xf>
    <xf numFmtId="49" fontId="11" fillId="0" borderId="0" xfId="0" applyNumberFormat="1" applyFont="1" applyAlignment="1">
      <alignment horizontal="center" vertical="center"/>
    </xf>
    <xf numFmtId="49" fontId="9" fillId="0" borderId="0" xfId="0" applyNumberFormat="1" applyFont="1" applyAlignment="1">
      <alignment horizontal="center" vertical="center"/>
    </xf>
    <xf numFmtId="49" fontId="24" fillId="0" borderId="5" xfId="0" applyNumberFormat="1" applyFont="1" applyFill="1" applyBorder="1" applyAlignment="1">
      <alignment horizontal="left" vertical="top" wrapText="1"/>
    </xf>
    <xf numFmtId="49" fontId="24" fillId="0" borderId="5" xfId="0" applyNumberFormat="1" applyFont="1" applyBorder="1" applyAlignment="1">
      <alignment horizontal="left" vertical="top" wrapText="1"/>
    </xf>
    <xf numFmtId="0" fontId="24" fillId="0" borderId="5" xfId="0" applyFont="1" applyBorder="1" applyAlignment="1">
      <alignment horizontal="left" vertical="top" wrapText="1"/>
    </xf>
    <xf numFmtId="0" fontId="28" fillId="0" borderId="16" xfId="0" applyFont="1" applyBorder="1" applyAlignment="1">
      <alignment horizontal="left" vertical="top" wrapText="1"/>
    </xf>
    <xf numFmtId="0" fontId="29" fillId="0" borderId="17" xfId="0" applyFont="1" applyBorder="1" applyAlignment="1">
      <alignment horizontal="left" vertical="top" wrapText="1"/>
    </xf>
    <xf numFmtId="0" fontId="24" fillId="0" borderId="17" xfId="0" applyFont="1" applyBorder="1" applyAlignment="1">
      <alignment horizontal="left" vertical="top" wrapText="1"/>
    </xf>
    <xf numFmtId="0" fontId="28" fillId="0" borderId="0" xfId="0" applyFont="1" applyAlignment="1">
      <alignment horizontal="left" vertical="top"/>
    </xf>
    <xf numFmtId="49" fontId="24" fillId="0" borderId="4" xfId="0" applyNumberFormat="1" applyFont="1" applyFill="1" applyBorder="1" applyAlignment="1">
      <alignment vertical="center" wrapText="1"/>
    </xf>
    <xf numFmtId="49" fontId="24" fillId="0" borderId="4" xfId="0" applyNumberFormat="1" applyFont="1" applyBorder="1" applyAlignment="1">
      <alignment horizontal="left" vertical="top" wrapText="1"/>
    </xf>
    <xf numFmtId="0" fontId="24" fillId="0" borderId="4" xfId="0" applyFont="1" applyBorder="1" applyAlignment="1">
      <alignment vertical="center" wrapText="1"/>
    </xf>
    <xf numFmtId="49" fontId="24" fillId="0" borderId="4" xfId="0" applyNumberFormat="1" applyFont="1" applyBorder="1" applyAlignment="1">
      <alignment horizontal="left" vertical="center" wrapText="1"/>
    </xf>
    <xf numFmtId="0" fontId="28" fillId="0" borderId="2" xfId="0" applyFont="1" applyBorder="1" applyAlignment="1">
      <alignment vertical="center" wrapText="1"/>
    </xf>
    <xf numFmtId="0" fontId="24" fillId="0" borderId="1" xfId="0" applyFont="1" applyBorder="1" applyAlignment="1">
      <alignment vertical="center" wrapText="1"/>
    </xf>
    <xf numFmtId="0" fontId="24" fillId="0" borderId="4" xfId="0" applyFont="1" applyBorder="1" applyAlignment="1">
      <alignment horizontal="left" vertical="center" wrapText="1"/>
    </xf>
    <xf numFmtId="0" fontId="24" fillId="0" borderId="4" xfId="0" applyFont="1" applyFill="1" applyBorder="1" applyAlignment="1">
      <alignment vertical="center" wrapText="1"/>
    </xf>
    <xf numFmtId="0" fontId="28" fillId="0" borderId="0" xfId="0" applyFont="1" applyAlignment="1">
      <alignment vertical="center"/>
    </xf>
    <xf numFmtId="0" fontId="7" fillId="0" borderId="6"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4" xfId="0" applyFont="1" applyBorder="1" applyAlignment="1">
      <alignment horizontal="left" vertical="top" wrapText="1"/>
    </xf>
    <xf numFmtId="0" fontId="7" fillId="0" borderId="4" xfId="1" applyFont="1" applyBorder="1" applyAlignment="1" applyProtection="1">
      <alignment horizontal="left" vertical="top" wrapText="1"/>
    </xf>
    <xf numFmtId="49" fontId="11" fillId="0" borderId="0" xfId="0" applyNumberFormat="1" applyFont="1" applyAlignment="1">
      <alignment horizontal="right" vertical="center"/>
    </xf>
    <xf numFmtId="49" fontId="30" fillId="0" borderId="0" xfId="0" applyNumberFormat="1" applyFont="1" applyAlignment="1">
      <alignment horizontal="right" vertical="center"/>
    </xf>
    <xf numFmtId="0" fontId="1" fillId="0" borderId="4" xfId="1" applyFont="1" applyFill="1" applyBorder="1" applyAlignment="1" applyProtection="1">
      <alignment vertical="top"/>
    </xf>
    <xf numFmtId="0" fontId="1" fillId="0" borderId="4" xfId="1" applyFont="1" applyFill="1" applyBorder="1" applyAlignment="1" applyProtection="1">
      <alignment horizontal="left" vertical="top" wrapText="1"/>
    </xf>
    <xf numFmtId="0" fontId="1" fillId="0" borderId="4" xfId="1" applyFont="1" applyFill="1" applyBorder="1" applyAlignment="1" applyProtection="1">
      <alignment vertical="top" wrapText="1"/>
    </xf>
    <xf numFmtId="0" fontId="1" fillId="0" borderId="5" xfId="1" applyFont="1" applyFill="1" applyBorder="1" applyAlignment="1" applyProtection="1">
      <alignment horizontal="left" vertical="top"/>
    </xf>
    <xf numFmtId="0" fontId="1" fillId="0" borderId="5" xfId="1" applyFont="1" applyFill="1" applyBorder="1" applyAlignment="1" applyProtection="1">
      <alignment horizontal="left" vertical="top" wrapText="1"/>
    </xf>
    <xf numFmtId="0" fontId="1" fillId="0" borderId="5" xfId="1" applyFont="1" applyFill="1" applyBorder="1" applyAlignment="1" applyProtection="1">
      <alignment vertical="top"/>
    </xf>
    <xf numFmtId="0" fontId="34" fillId="0" borderId="0" xfId="1" applyFont="1" applyFill="1" applyAlignment="1" applyProtection="1">
      <alignment horizontal="left" vertical="top"/>
    </xf>
    <xf numFmtId="0" fontId="1" fillId="0" borderId="0" xfId="1" applyFont="1" applyFill="1" applyAlignment="1" applyProtection="1">
      <alignment horizontal="left" vertical="top"/>
    </xf>
    <xf numFmtId="0" fontId="1" fillId="0" borderId="0" xfId="1" applyFont="1" applyFill="1" applyAlignment="1" applyProtection="1">
      <alignment horizontal="left" vertical="top" wrapText="1"/>
    </xf>
    <xf numFmtId="0" fontId="34" fillId="0" borderId="0" xfId="1" applyFont="1" applyFill="1" applyProtection="1">
      <alignment vertical="top"/>
    </xf>
    <xf numFmtId="0" fontId="1" fillId="0" borderId="0" xfId="1" applyFont="1" applyFill="1" applyProtection="1">
      <alignment vertical="top"/>
    </xf>
    <xf numFmtId="0" fontId="1" fillId="0" borderId="0" xfId="1" applyFont="1" applyFill="1" applyAlignment="1" applyProtection="1">
      <alignment vertical="top" wrapText="1"/>
    </xf>
    <xf numFmtId="182" fontId="1" fillId="0" borderId="0" xfId="1" applyNumberFormat="1" applyFont="1" applyFill="1" applyAlignment="1" applyProtection="1">
      <alignment horizontal="left" vertical="top"/>
    </xf>
    <xf numFmtId="0" fontId="1" fillId="0" borderId="5" xfId="1" applyFont="1" applyFill="1" applyBorder="1" applyAlignment="1" applyProtection="1">
      <alignment vertical="top" wrapText="1"/>
    </xf>
    <xf numFmtId="0" fontId="1" fillId="0" borderId="4" xfId="0" applyFont="1" applyBorder="1" applyAlignment="1">
      <alignment horizontal="left" vertical="top" wrapText="1"/>
    </xf>
    <xf numFmtId="49" fontId="1" fillId="0" borderId="4" xfId="0" applyNumberFormat="1" applyFont="1" applyBorder="1" applyAlignment="1">
      <alignment horizontal="left" vertical="top" wrapText="1"/>
    </xf>
    <xf numFmtId="49" fontId="27" fillId="0" borderId="0" xfId="0" applyNumberFormat="1" applyFont="1" applyAlignment="1">
      <alignment horizontal="left" vertical="top" wrapText="1"/>
    </xf>
    <xf numFmtId="0" fontId="27" fillId="0" borderId="0" xfId="0" applyFont="1" applyAlignment="1">
      <alignment horizontal="left" vertical="top"/>
    </xf>
    <xf numFmtId="49" fontId="9" fillId="0" borderId="0" xfId="0" applyNumberFormat="1" applyFont="1" applyAlignment="1">
      <alignment horizontal="left" vertical="center"/>
    </xf>
    <xf numFmtId="49" fontId="9" fillId="0" borderId="0" xfId="0" applyNumberFormat="1" applyFont="1" applyAlignment="1">
      <alignment horizontal="left" vertical="center" wrapText="1"/>
    </xf>
    <xf numFmtId="49" fontId="9" fillId="0" borderId="0" xfId="0" applyNumberFormat="1" applyFont="1" applyAlignment="1">
      <alignment horizontal="left" vertical="top"/>
    </xf>
    <xf numFmtId="49" fontId="9" fillId="0" borderId="0" xfId="0" applyNumberFormat="1" applyFont="1">
      <alignment vertical="center"/>
    </xf>
    <xf numFmtId="49" fontId="9" fillId="0" borderId="0" xfId="0" applyNumberFormat="1" applyFont="1" applyAlignment="1">
      <alignment horizontal="right" vertical="center"/>
    </xf>
    <xf numFmtId="49" fontId="28" fillId="0" borderId="5" xfId="0" applyNumberFormat="1" applyFont="1" applyBorder="1" applyAlignment="1">
      <alignment horizontal="left" vertical="top" wrapText="1"/>
    </xf>
    <xf numFmtId="0" fontId="28" fillId="0" borderId="5" xfId="0" applyFont="1" applyBorder="1" applyAlignment="1">
      <alignment horizontal="left" vertical="top" wrapText="1"/>
    </xf>
    <xf numFmtId="0" fontId="28" fillId="0" borderId="17" xfId="0" applyFont="1" applyBorder="1" applyAlignment="1">
      <alignment vertical="top" wrapText="1"/>
    </xf>
    <xf numFmtId="0" fontId="31" fillId="0" borderId="17" xfId="0" applyFont="1" applyBorder="1" applyAlignment="1">
      <alignment horizontal="left" vertical="top" wrapText="1"/>
    </xf>
    <xf numFmtId="0" fontId="28" fillId="0" borderId="4" xfId="0" applyFont="1" applyBorder="1" applyAlignment="1">
      <alignment horizontal="left" vertical="top" wrapText="1"/>
    </xf>
    <xf numFmtId="49" fontId="28" fillId="0" borderId="4" xfId="0" applyNumberFormat="1" applyFont="1" applyBorder="1" applyAlignment="1">
      <alignment vertical="center" wrapText="1"/>
    </xf>
    <xf numFmtId="49" fontId="28" fillId="0" borderId="4" xfId="0" applyNumberFormat="1" applyFont="1" applyBorder="1" applyAlignment="1">
      <alignment horizontal="left" vertical="top" wrapText="1"/>
    </xf>
    <xf numFmtId="0" fontId="28" fillId="0" borderId="4" xfId="0" applyFont="1" applyBorder="1" applyAlignment="1">
      <alignment vertical="center" wrapText="1"/>
    </xf>
    <xf numFmtId="49" fontId="28" fillId="0" borderId="4" xfId="0" applyNumberFormat="1" applyFont="1" applyBorder="1" applyAlignment="1">
      <alignment horizontal="left" vertical="center" wrapText="1"/>
    </xf>
    <xf numFmtId="0" fontId="28" fillId="0" borderId="1" xfId="0" applyFont="1" applyBorder="1" applyAlignment="1">
      <alignment horizontal="left" vertical="top" wrapText="1"/>
    </xf>
    <xf numFmtId="0" fontId="28" fillId="0" borderId="1" xfId="0" applyFont="1" applyBorder="1" applyAlignment="1">
      <alignment vertical="center" wrapText="1"/>
    </xf>
    <xf numFmtId="0" fontId="28" fillId="0" borderId="4" xfId="0" applyFont="1" applyBorder="1" applyAlignment="1">
      <alignment horizontal="left" vertical="center" wrapText="1"/>
    </xf>
    <xf numFmtId="0" fontId="28" fillId="0" borderId="0" xfId="0" applyFont="1">
      <alignment vertical="center"/>
    </xf>
    <xf numFmtId="0" fontId="1" fillId="0" borderId="5" xfId="0" applyFont="1" applyBorder="1" applyAlignment="1">
      <alignment horizontal="left" vertical="top" wrapText="1"/>
    </xf>
    <xf numFmtId="0" fontId="28" fillId="0" borderId="4" xfId="0" applyFont="1" applyBorder="1" applyAlignment="1">
      <alignment horizontal="left" vertical="top"/>
    </xf>
    <xf numFmtId="0" fontId="1" fillId="0" borderId="5" xfId="0" applyFont="1" applyBorder="1" applyAlignment="1">
      <alignment vertical="top" wrapText="1"/>
    </xf>
    <xf numFmtId="0" fontId="32" fillId="0" borderId="5" xfId="0" applyFont="1" applyBorder="1" applyAlignment="1">
      <alignment vertical="top"/>
    </xf>
    <xf numFmtId="0" fontId="32" fillId="0" borderId="5" xfId="0" applyFont="1" applyBorder="1" applyAlignment="1">
      <alignment horizontal="left" vertical="top" wrapText="1"/>
    </xf>
    <xf numFmtId="0" fontId="33" fillId="0" borderId="5" xfId="0" applyFont="1" applyBorder="1" applyAlignment="1">
      <alignment horizontal="left" vertical="top" wrapText="1"/>
    </xf>
    <xf numFmtId="0" fontId="1" fillId="0" borderId="0" xfId="0" applyFont="1" applyAlignment="1">
      <alignment horizontal="left" vertical="top" wrapText="1"/>
    </xf>
    <xf numFmtId="0" fontId="32" fillId="0" borderId="0" xfId="0" applyFont="1" applyAlignment="1">
      <alignment horizontal="left" vertical="top" wrapText="1"/>
    </xf>
    <xf numFmtId="0" fontId="33" fillId="0" borderId="0" xfId="0" applyFont="1" applyAlignment="1">
      <alignment horizontal="left" vertical="top" wrapText="1"/>
    </xf>
    <xf numFmtId="56" fontId="1" fillId="0" borderId="0" xfId="0" applyNumberFormat="1" applyFont="1" applyAlignment="1">
      <alignment horizontal="left" vertical="top" wrapText="1"/>
    </xf>
    <xf numFmtId="0" fontId="1" fillId="0" borderId="0" xfId="0" applyFont="1" applyAlignment="1">
      <alignment horizontal="left" vertical="top" shrinkToFit="1"/>
    </xf>
    <xf numFmtId="180" fontId="1" fillId="0" borderId="0" xfId="0" applyNumberFormat="1" applyFont="1" applyAlignment="1">
      <alignment horizontal="left" vertical="top" wrapText="1"/>
    </xf>
    <xf numFmtId="181" fontId="1" fillId="0" borderId="0" xfId="0" applyNumberFormat="1" applyFont="1" applyAlignment="1">
      <alignment horizontal="left" vertical="top"/>
    </xf>
    <xf numFmtId="0" fontId="1" fillId="0" borderId="4" xfId="0" applyFont="1" applyBorder="1" applyAlignment="1">
      <alignment horizontal="left" vertical="top"/>
    </xf>
    <xf numFmtId="0" fontId="1" fillId="0" borderId="4" xfId="0" applyFont="1" applyBorder="1" applyAlignment="1">
      <alignment vertical="top" wrapText="1"/>
    </xf>
    <xf numFmtId="56" fontId="1" fillId="0" borderId="0" xfId="0" applyNumberFormat="1" applyFont="1" applyAlignment="1">
      <alignment vertical="top" wrapText="1"/>
    </xf>
    <xf numFmtId="0" fontId="1" fillId="0" borderId="0" xfId="0" applyFont="1" applyAlignment="1">
      <alignment vertical="top" wrapText="1"/>
    </xf>
    <xf numFmtId="14" fontId="1" fillId="0" borderId="0" xfId="0" applyNumberFormat="1" applyFont="1" applyAlignment="1">
      <alignment vertical="top" wrapText="1"/>
    </xf>
    <xf numFmtId="0" fontId="33" fillId="0" borderId="0" xfId="0" applyFont="1" applyAlignment="1">
      <alignment vertical="top" wrapText="1"/>
    </xf>
    <xf numFmtId="0" fontId="1" fillId="0" borderId="0" xfId="0" applyFont="1" applyAlignment="1">
      <alignment vertical="top" shrinkToFit="1"/>
    </xf>
    <xf numFmtId="180" fontId="1" fillId="0" borderId="0" xfId="0" applyNumberFormat="1" applyFont="1" applyAlignment="1">
      <alignment vertical="top" wrapText="1"/>
    </xf>
    <xf numFmtId="181" fontId="1" fillId="0" borderId="0" xfId="0" applyNumberFormat="1" applyFont="1" applyAlignment="1">
      <alignment vertical="top"/>
    </xf>
    <xf numFmtId="0" fontId="1" fillId="0" borderId="5" xfId="0" applyFont="1" applyBorder="1" applyAlignment="1">
      <alignment horizontal="left" vertical="top"/>
    </xf>
    <xf numFmtId="182" fontId="1" fillId="0" borderId="5" xfId="0" applyNumberFormat="1" applyFont="1" applyBorder="1" applyAlignment="1">
      <alignment vertical="top"/>
    </xf>
    <xf numFmtId="0" fontId="1" fillId="0" borderId="5" xfId="0" applyFont="1" applyBorder="1" applyAlignment="1">
      <alignment vertical="top"/>
    </xf>
    <xf numFmtId="0" fontId="35" fillId="0" borderId="5" xfId="0" applyFont="1" applyBorder="1" applyAlignment="1">
      <alignment horizontal="left" vertical="top" wrapText="1"/>
    </xf>
    <xf numFmtId="0" fontId="35" fillId="0" borderId="5" xfId="0" applyFont="1" applyBorder="1" applyAlignment="1">
      <alignment horizontal="justify" vertical="top"/>
    </xf>
    <xf numFmtId="49" fontId="1" fillId="0" borderId="4" xfId="0" applyNumberFormat="1" applyFont="1" applyBorder="1" applyAlignment="1">
      <alignment horizontal="left" vertical="top"/>
    </xf>
    <xf numFmtId="14" fontId="1" fillId="0" borderId="0" xfId="0" applyNumberFormat="1" applyFont="1" applyAlignment="1">
      <alignment horizontal="left" vertical="top" wrapText="1"/>
    </xf>
    <xf numFmtId="182" fontId="1" fillId="0" borderId="0" xfId="0" applyNumberFormat="1" applyFont="1" applyAlignment="1">
      <alignment horizontal="left" vertical="top" wrapText="1"/>
    </xf>
    <xf numFmtId="0" fontId="1" fillId="0" borderId="4" xfId="0" applyFont="1" applyBorder="1" applyAlignment="1">
      <alignment vertical="top"/>
    </xf>
    <xf numFmtId="0" fontId="35" fillId="0" borderId="0" xfId="0" applyFont="1" applyAlignment="1">
      <alignment horizontal="left" vertical="top" wrapText="1"/>
    </xf>
    <xf numFmtId="0" fontId="36" fillId="0" borderId="0" xfId="0" applyFont="1" applyAlignment="1">
      <alignment horizontal="left" vertical="top" wrapText="1"/>
    </xf>
    <xf numFmtId="49" fontId="1" fillId="0" borderId="5" xfId="0" applyNumberFormat="1" applyFont="1" applyBorder="1" applyAlignment="1">
      <alignment horizontal="left" vertical="top" wrapText="1"/>
    </xf>
    <xf numFmtId="182" fontId="1" fillId="0" borderId="0" xfId="0" applyNumberFormat="1" applyFont="1" applyAlignment="1">
      <alignment horizontal="left" vertical="top"/>
    </xf>
    <xf numFmtId="0" fontId="8" fillId="0" borderId="0" xfId="0" applyFont="1" applyAlignment="1">
      <alignment horizontal="left" vertical="top"/>
    </xf>
    <xf numFmtId="180" fontId="1" fillId="0" borderId="0" xfId="0" applyNumberFormat="1" applyFont="1" applyAlignment="1">
      <alignment horizontal="left" vertical="top"/>
    </xf>
    <xf numFmtId="0" fontId="1" fillId="0" borderId="6" xfId="0" applyFont="1" applyBorder="1" applyAlignment="1">
      <alignment horizontal="left" vertical="top" wrapText="1"/>
    </xf>
    <xf numFmtId="0" fontId="1" fillId="0" borderId="6" xfId="0" applyFont="1" applyBorder="1" applyAlignment="1">
      <alignment horizontal="left" vertical="top"/>
    </xf>
    <xf numFmtId="0" fontId="35" fillId="0" borderId="6" xfId="0" applyFont="1" applyBorder="1" applyAlignment="1">
      <alignment horizontal="left" vertical="top"/>
    </xf>
    <xf numFmtId="183" fontId="1" fillId="0" borderId="4" xfId="0" applyNumberFormat="1" applyFont="1" applyBorder="1" applyAlignment="1">
      <alignment horizontal="left" vertical="top"/>
    </xf>
    <xf numFmtId="0" fontId="37" fillId="0" borderId="0" xfId="0" applyFont="1" applyAlignment="1">
      <alignment horizontal="left" vertical="top"/>
    </xf>
    <xf numFmtId="183" fontId="1" fillId="0" borderId="5" xfId="0" applyNumberFormat="1" applyFont="1" applyBorder="1" applyAlignment="1">
      <alignment horizontal="left" vertical="top"/>
    </xf>
    <xf numFmtId="0" fontId="41" fillId="0" borderId="4" xfId="0" applyFont="1" applyBorder="1" applyAlignment="1">
      <alignment vertical="top" wrapText="1"/>
    </xf>
    <xf numFmtId="183" fontId="1" fillId="0" borderId="4" xfId="0" applyNumberFormat="1" applyFont="1" applyBorder="1" applyAlignment="1">
      <alignment horizontal="left" vertical="top" wrapText="1"/>
    </xf>
    <xf numFmtId="14" fontId="1" fillId="0" borderId="0" xfId="0" applyNumberFormat="1" applyFont="1" applyAlignment="1">
      <alignment horizontal="left" vertical="top"/>
    </xf>
    <xf numFmtId="0" fontId="37" fillId="0" borderId="0" xfId="0" applyFont="1" applyAlignment="1">
      <alignment horizontal="left" vertical="top" wrapText="1"/>
    </xf>
    <xf numFmtId="0" fontId="39" fillId="0" borderId="4" xfId="0" applyFont="1" applyBorder="1" applyAlignment="1">
      <alignment horizontal="left" vertical="top" wrapText="1"/>
    </xf>
    <xf numFmtId="49" fontId="1" fillId="0" borderId="0" xfId="0" applyNumberFormat="1" applyFont="1" applyAlignment="1">
      <alignment horizontal="left" vertical="top" wrapText="1"/>
    </xf>
    <xf numFmtId="0" fontId="1" fillId="0" borderId="0" xfId="0" applyFont="1" applyAlignment="1">
      <alignment horizontal="center" vertical="top"/>
    </xf>
    <xf numFmtId="180" fontId="1" fillId="0" borderId="0" xfId="0" applyNumberFormat="1" applyFont="1" applyAlignment="1">
      <alignment horizontal="center" vertical="top" wrapText="1"/>
    </xf>
    <xf numFmtId="180" fontId="1" fillId="0" borderId="0" xfId="0" applyNumberFormat="1" applyFont="1" applyAlignment="1">
      <alignment horizontal="center" vertical="top"/>
    </xf>
    <xf numFmtId="0" fontId="39" fillId="0" borderId="0" xfId="0" applyFont="1" applyAlignment="1">
      <alignment horizontal="left" vertical="top" wrapText="1"/>
    </xf>
    <xf numFmtId="0" fontId="1" fillId="0" borderId="4" xfId="0" applyFont="1" applyBorder="1" applyAlignment="1">
      <alignment horizontal="left" vertical="center" wrapText="1"/>
    </xf>
    <xf numFmtId="0" fontId="1" fillId="0" borderId="0" xfId="0" applyFont="1" applyAlignment="1">
      <alignment horizontal="left" vertical="center" wrapText="1"/>
    </xf>
    <xf numFmtId="183" fontId="1" fillId="0" borderId="5" xfId="0" applyNumberFormat="1" applyFont="1" applyBorder="1" applyAlignment="1">
      <alignment horizontal="left" vertical="top" wrapText="1"/>
    </xf>
    <xf numFmtId="181" fontId="1" fillId="0" borderId="4" xfId="0" applyNumberFormat="1" applyFont="1" applyBorder="1" applyAlignment="1">
      <alignment horizontal="left" vertical="top" wrapText="1"/>
    </xf>
    <xf numFmtId="49" fontId="1" fillId="0" borderId="6" xfId="0" applyNumberFormat="1" applyFont="1" applyBorder="1" applyAlignment="1">
      <alignment horizontal="left" vertical="top" wrapText="1"/>
    </xf>
    <xf numFmtId="181" fontId="1" fillId="0" borderId="6" xfId="0" applyNumberFormat="1" applyFont="1" applyBorder="1" applyAlignment="1">
      <alignment horizontal="left" vertical="top"/>
    </xf>
    <xf numFmtId="181" fontId="1" fillId="0" borderId="4" xfId="0" applyNumberFormat="1" applyFont="1" applyBorder="1" applyAlignment="1">
      <alignment horizontal="left" vertical="top"/>
    </xf>
    <xf numFmtId="181" fontId="1" fillId="0" borderId="0" xfId="0" applyNumberFormat="1" applyFont="1" applyAlignment="1">
      <alignment horizontal="left" vertical="top" wrapText="1"/>
    </xf>
    <xf numFmtId="184" fontId="1" fillId="0" borderId="0" xfId="0" applyNumberFormat="1" applyFont="1" applyAlignment="1">
      <alignment horizontal="left" vertical="top"/>
    </xf>
    <xf numFmtId="184" fontId="1" fillId="0" borderId="4" xfId="0" applyNumberFormat="1" applyFont="1" applyBorder="1" applyAlignment="1">
      <alignment horizontal="left" vertical="top" wrapText="1"/>
    </xf>
    <xf numFmtId="184" fontId="1" fillId="0" borderId="0" xfId="0" applyNumberFormat="1" applyFont="1" applyAlignment="1">
      <alignment horizontal="left" vertical="top" wrapText="1"/>
    </xf>
    <xf numFmtId="184" fontId="1" fillId="0" borderId="4" xfId="0" applyNumberFormat="1" applyFont="1" applyBorder="1" applyAlignment="1">
      <alignment horizontal="left" vertical="top"/>
    </xf>
    <xf numFmtId="49" fontId="1" fillId="0" borderId="4" xfId="24" applyNumberFormat="1" applyFont="1" applyBorder="1" applyAlignment="1">
      <alignment horizontal="left" vertical="top" wrapText="1"/>
    </xf>
    <xf numFmtId="0" fontId="41" fillId="0" borderId="4" xfId="0" applyFont="1" applyBorder="1" applyAlignment="1">
      <alignment horizontal="left" vertical="top" wrapText="1"/>
    </xf>
    <xf numFmtId="14" fontId="1" fillId="0" borderId="4" xfId="0" applyNumberFormat="1" applyFont="1" applyBorder="1" applyAlignment="1">
      <alignment horizontal="left" vertical="top"/>
    </xf>
    <xf numFmtId="0" fontId="43" fillId="0" borderId="0" xfId="0" applyFont="1" applyAlignment="1">
      <alignment horizontal="left" vertical="top"/>
    </xf>
    <xf numFmtId="0" fontId="1" fillId="0" borderId="0" xfId="0" applyFont="1">
      <alignment vertical="center"/>
    </xf>
    <xf numFmtId="49" fontId="9" fillId="0" borderId="0" xfId="0" applyNumberFormat="1" applyFont="1" applyAlignment="1">
      <alignment horizontal="center" vertical="center"/>
    </xf>
    <xf numFmtId="0" fontId="27" fillId="0" borderId="0" xfId="0" applyFont="1" applyAlignment="1">
      <alignment horizontal="center" vertical="center"/>
    </xf>
    <xf numFmtId="49" fontId="11" fillId="0" borderId="0" xfId="0" applyNumberFormat="1" applyFont="1" applyAlignment="1">
      <alignment horizontal="center" vertical="center"/>
    </xf>
    <xf numFmtId="0" fontId="24" fillId="0" borderId="5" xfId="0" applyFont="1" applyBorder="1" applyAlignment="1">
      <alignment horizontal="left" vertical="top" wrapText="1"/>
    </xf>
    <xf numFmtId="49" fontId="26" fillId="0" borderId="0" xfId="0" applyNumberFormat="1" applyFont="1" applyBorder="1" applyAlignment="1">
      <alignment horizontal="left" vertical="top" wrapText="1"/>
    </xf>
    <xf numFmtId="0" fontId="11" fillId="0" borderId="0" xfId="0" applyFont="1" applyBorder="1" applyAlignment="1">
      <alignment horizontal="right" wrapText="1"/>
    </xf>
    <xf numFmtId="0" fontId="11" fillId="0" borderId="3" xfId="0" applyFont="1" applyBorder="1" applyAlignment="1">
      <alignment horizontal="right" wrapTex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49" fontId="38" fillId="0" borderId="0" xfId="0" applyNumberFormat="1" applyFont="1" applyAlignment="1">
      <alignment horizontal="left" vertical="top" wrapText="1"/>
    </xf>
    <xf numFmtId="0" fontId="1" fillId="0" borderId="17" xfId="0" applyFont="1" applyBorder="1" applyAlignment="1">
      <alignment horizontal="left" vertical="top" wrapText="1"/>
    </xf>
    <xf numFmtId="0" fontId="1" fillId="0" borderId="16" xfId="0" applyFont="1" applyBorder="1" applyAlignment="1">
      <alignment horizontal="left" vertical="top" wrapText="1"/>
    </xf>
    <xf numFmtId="49" fontId="9" fillId="0" borderId="0" xfId="0" applyNumberFormat="1" applyFont="1" applyAlignment="1">
      <alignment horizontal="center" vertical="center"/>
    </xf>
    <xf numFmtId="49" fontId="9" fillId="0" borderId="3" xfId="0" applyNumberFormat="1" applyFont="1" applyBorder="1" applyAlignment="1">
      <alignment horizontal="left" vertical="center" wrapText="1"/>
    </xf>
    <xf numFmtId="0" fontId="31" fillId="0" borderId="1" xfId="0" applyFont="1" applyBorder="1" applyAlignment="1">
      <alignment horizontal="left" vertical="top" wrapText="1"/>
    </xf>
    <xf numFmtId="0" fontId="31" fillId="0" borderId="2" xfId="0" applyFont="1" applyBorder="1" applyAlignment="1">
      <alignment horizontal="left" vertical="top" wrapText="1"/>
    </xf>
    <xf numFmtId="0" fontId="28" fillId="0" borderId="5" xfId="0" applyFont="1" applyBorder="1" applyAlignment="1">
      <alignment vertical="top" wrapText="1"/>
    </xf>
    <xf numFmtId="0" fontId="9" fillId="0" borderId="0" xfId="0" applyFont="1" applyAlignment="1">
      <alignment horizontal="right" wrapText="1"/>
    </xf>
    <xf numFmtId="0" fontId="9" fillId="0" borderId="3" xfId="0" applyFont="1" applyBorder="1" applyAlignment="1">
      <alignment horizontal="right"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cellXfs>
  <cellStyles count="25">
    <cellStyle name="GrayCell" xfId="12" xr:uid="{00000000-0005-0000-0000-000000000000}"/>
    <cellStyle name="OrangeBorder" xfId="10" xr:uid="{00000000-0005-0000-0000-000001000000}"/>
    <cellStyle name="YellowCell" xfId="11" xr:uid="{00000000-0005-0000-0000-000002000000}"/>
    <cellStyle name="z A 列のテキスト" xfId="9" xr:uid="{00000000-0005-0000-0000-000003000000}"/>
    <cellStyle name="タイトル 2" xfId="7" xr:uid="{00000000-0005-0000-0000-000004000000}"/>
    <cellStyle name="ハイパーリンク 2" xfId="1" xr:uid="{00000000-0005-0000-0000-000005000000}"/>
    <cellStyle name="ハイパーリンク 3" xfId="23" xr:uid="{00000000-0005-0000-0000-000006000000}"/>
    <cellStyle name="下罫線" xfId="15" xr:uid="{00000000-0005-0000-0000-000007000000}"/>
    <cellStyle name="開始テキスト" xfId="8" xr:uid="{00000000-0005-0000-0000-000008000000}"/>
    <cellStyle name="強調表示" xfId="20" xr:uid="{00000000-0005-0000-0000-000009000000}"/>
    <cellStyle name="見出し 1 2" xfId="5" xr:uid="{00000000-0005-0000-0000-00000A000000}"/>
    <cellStyle name="見出し 2 2" xfId="6" xr:uid="{00000000-0005-0000-0000-00000B000000}"/>
    <cellStyle name="見出し 3 2" xfId="13" xr:uid="{00000000-0005-0000-0000-00000C000000}"/>
    <cellStyle name="見出し 4 2" xfId="14" xr:uid="{00000000-0005-0000-0000-00000D000000}"/>
    <cellStyle name="通貨 [0.00] 2" xfId="22" xr:uid="{00000000-0005-0000-0000-00000E000000}"/>
    <cellStyle name="通貨 2" xfId="21" xr:uid="{00000000-0005-0000-0000-00000F000000}"/>
    <cellStyle name="日付" xfId="19" xr:uid="{00000000-0005-0000-0000-000010000000}"/>
    <cellStyle name="標準" xfId="0" builtinId="0"/>
    <cellStyle name="標準 2" xfId="3" xr:uid="{00000000-0005-0000-0000-000012000000}"/>
    <cellStyle name="標準 3" xfId="2" xr:uid="{00000000-0005-0000-0000-000013000000}"/>
    <cellStyle name="標準 4" xfId="4" xr:uid="{00000000-0005-0000-0000-000014000000}"/>
    <cellStyle name="標準 5" xfId="24" xr:uid="{00000000-0005-0000-0000-000015000000}"/>
    <cellStyle name="緑色の右罫線" xfId="16" xr:uid="{00000000-0005-0000-0000-000016000000}"/>
    <cellStyle name="緑色の左下罫線" xfId="17" xr:uid="{00000000-0005-0000-0000-000017000000}"/>
    <cellStyle name="緑色の左罫線" xfId="18" xr:uid="{00000000-0005-0000-0000-000018000000}"/>
  </cellStyles>
  <dxfs count="103">
    <dxf>
      <font>
        <color rgb="FF9C0006"/>
      </font>
      <fill>
        <patternFill>
          <bgColor rgb="FFFFC7CE"/>
        </patternFill>
      </fill>
    </dxf>
    <dxf>
      <font>
        <color rgb="FF9C0006"/>
      </font>
      <fill>
        <patternFill>
          <bgColor rgb="FFFFC7CE"/>
        </patternFill>
      </fill>
    </dxf>
    <dxf>
      <fill>
        <patternFill>
          <bgColor theme="2"/>
        </patternFill>
      </fill>
    </dxf>
    <dxf>
      <fill>
        <patternFill>
          <bgColor theme="0" tint="-4.9989318521683403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patternFill>
      </fill>
    </dxf>
    <dxf>
      <fill>
        <patternFill>
          <bgColor theme="0" tint="-4.9989318521683403E-2"/>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Meiryo UI"/>
        <scheme val="none"/>
      </font>
      <numFmt numFmtId="32" formatCode="_ &quot;¥&quot;* #,##0_ ;_ &quot;¥&quot;* \-#,##0_ ;_ &quot;¥&quot;* &quot;-&quot;_ ;_ @_ "/>
      <alignment horizontal="right" vertical="bottom" textRotation="0" wrapText="0" indent="0" justifyLastLine="0" shrinkToFit="0" readingOrder="0"/>
    </dxf>
    <dxf>
      <font>
        <b val="0"/>
        <i val="0"/>
        <strike val="0"/>
        <condense val="0"/>
        <extend val="0"/>
        <outline val="0"/>
        <shadow val="0"/>
        <u val="none"/>
        <vertAlign val="baseline"/>
        <sz val="11"/>
        <color theme="1"/>
        <name val="Meiryo UI"/>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numFmt numFmtId="0" formatCode="General"/>
      <protection locked="1" hidden="0"/>
    </dxf>
    <dxf>
      <font>
        <b val="0"/>
        <i val="0"/>
        <strike val="0"/>
        <condense val="0"/>
        <extend val="0"/>
        <outline val="0"/>
        <shadow val="0"/>
        <u val="none"/>
        <vertAlign val="baseline"/>
        <sz val="11"/>
        <color theme="1"/>
        <name val="Meiryo UI"/>
        <scheme val="none"/>
      </font>
    </dxf>
    <dxf>
      <numFmt numFmtId="32" formatCode="_ &quot;¥&quot;* #,##0_ ;_ &quot;¥&quot;* \-#,##0_ ;_ &quot;¥&quot;* &quot;-&quot;_ ;_ @_ "/>
    </dxf>
    <dxf>
      <font>
        <b val="0"/>
        <i val="0"/>
        <strike val="0"/>
        <condense val="0"/>
        <extend val="0"/>
        <outline val="0"/>
        <shadow val="0"/>
        <u val="none"/>
        <vertAlign val="baseline"/>
        <sz val="11"/>
        <color theme="1"/>
        <name val="Meiryo UI"/>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numFmt numFmtId="0" formatCode="General"/>
      <protection locked="1" hidden="0"/>
    </dxf>
    <dxf>
      <font>
        <b val="0"/>
        <i val="0"/>
        <strike val="0"/>
        <condense val="0"/>
        <extend val="0"/>
        <outline val="0"/>
        <shadow val="0"/>
        <u val="none"/>
        <vertAlign val="baseline"/>
        <sz val="11"/>
        <color theme="1"/>
        <name val="Meiryo UI"/>
        <scheme val="none"/>
      </font>
    </dxf>
    <dxf>
      <numFmt numFmtId="178" formatCode="&quot;¥&quot;#,##0_);\(&quot;¥&quot;#,##0\)"/>
    </dxf>
    <dxf>
      <numFmt numFmtId="185" formatCode="#,##0_);\(#,##0\)"/>
    </dxf>
    <dxf>
      <numFmt numFmtId="186" formatCode="&quot;$&quot;#,##0_);\(&quot;$&quot;#,##0\)"/>
    </dxf>
    <dxf>
      <font>
        <b val="0"/>
        <i val="0"/>
        <strike val="0"/>
        <condense val="0"/>
        <extend val="0"/>
        <outline val="0"/>
        <shadow val="0"/>
        <u val="none"/>
        <vertAlign val="baseline"/>
        <sz val="11"/>
        <color theme="1"/>
        <name val="Meiryo UI"/>
        <scheme val="none"/>
      </font>
      <alignment horizontal="general" vertical="bottom" textRotation="0" wrapText="0" indent="0" justifyLastLine="0" shrinkToFit="0" readingOrder="0"/>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numFmt numFmtId="0" formatCode="General"/>
      <protection locked="1" hidden="0"/>
    </dxf>
    <dxf>
      <font>
        <b val="0"/>
        <i val="0"/>
        <strike val="0"/>
        <condense val="0"/>
        <extend val="0"/>
        <outline val="0"/>
        <shadow val="0"/>
        <u val="none"/>
        <vertAlign val="baseline"/>
        <sz val="11"/>
        <color theme="1"/>
        <name val="Meiryo UI"/>
        <scheme val="none"/>
      </font>
    </dxf>
    <dxf>
      <font>
        <strike val="0"/>
        <outline val="0"/>
        <shadow val="0"/>
        <u val="none"/>
        <vertAlign val="baseline"/>
        <sz val="11"/>
        <name val="Meiryo UI"/>
        <scheme val="none"/>
      </font>
    </dxf>
    <dxf>
      <font>
        <strike val="0"/>
        <outline val="0"/>
        <shadow val="0"/>
        <u val="none"/>
        <vertAlign val="baseline"/>
        <sz val="1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strike val="0"/>
        <outline val="0"/>
        <shadow val="0"/>
        <u val="none"/>
        <vertAlign val="baseline"/>
        <sz val="1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numFmt numFmtId="178" formatCode="&quot;¥&quot;#,##0_);\(&quot;¥&quot;#,##0\)"/>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numFmt numFmtId="0" formatCode="General"/>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numFmt numFmtId="0" formatCode="General"/>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numFmt numFmtId="0" formatCode="General"/>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numFmt numFmtId="0" formatCode="General"/>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numFmt numFmtId="0" formatCode="General"/>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numFmt numFmtId="0" formatCode="General"/>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numFmt numFmtId="176" formatCode="&quot;¥&quot;#,##0_);[Red]\(&quot;¥&quot;#,##0\)"/>
      <fill>
        <patternFill patternType="none">
          <fgColor indexed="64"/>
          <bgColor indexed="65"/>
        </patternFill>
      </fill>
    </dxf>
    <dxf>
      <font>
        <b val="0"/>
        <i val="0"/>
        <strike val="0"/>
        <condense val="0"/>
        <extend val="0"/>
        <outline val="0"/>
        <shadow val="0"/>
        <u val="none"/>
        <vertAlign val="baseline"/>
        <sz val="11"/>
        <color theme="1"/>
        <name val="Meiryo UI"/>
        <scheme val="none"/>
      </font>
      <numFmt numFmtId="176" formatCode="&quot;¥&quot;#,##0_);[Red]\(&quot;¥&quot;#,##0\)"/>
      <fill>
        <patternFill patternType="none">
          <fgColor indexed="64"/>
          <bgColor indexed="65"/>
        </patternFill>
      </fill>
    </dxf>
    <dxf>
      <font>
        <b val="0"/>
        <i val="0"/>
        <strike val="0"/>
        <condense val="0"/>
        <extend val="0"/>
        <outline val="0"/>
        <shadow val="0"/>
        <u val="none"/>
        <vertAlign val="baseline"/>
        <sz val="11"/>
        <color theme="1"/>
        <name val="Meiryo UI"/>
        <scheme val="none"/>
      </font>
      <fill>
        <patternFill patternType="none">
          <fgColor indexed="64"/>
          <bgColor indexed="65"/>
        </patternFill>
      </fill>
    </dxf>
    <dxf>
      <font>
        <b val="0"/>
        <i val="0"/>
        <strike val="0"/>
        <condense val="0"/>
        <extend val="0"/>
        <outline val="0"/>
        <shadow val="0"/>
        <u val="none"/>
        <vertAlign val="baseline"/>
        <sz val="11"/>
        <color theme="1"/>
        <name val="Meiryo UI"/>
        <scheme val="none"/>
      </font>
      <numFmt numFmtId="176" formatCode="&quot;¥&quot;#,##0_);[Red]\(&quot;¥&quot;#,##0\)"/>
      <fill>
        <patternFill patternType="none">
          <fgColor indexed="64"/>
          <bgColor indexed="65"/>
        </patternFill>
      </fill>
    </dxf>
    <dxf>
      <font>
        <b val="0"/>
        <i val="0"/>
        <strike val="0"/>
        <condense val="0"/>
        <extend val="0"/>
        <outline val="0"/>
        <shadow val="0"/>
        <u val="none"/>
        <vertAlign val="baseline"/>
        <sz val="11"/>
        <color theme="1"/>
        <name val="Meiryo UI"/>
        <scheme val="none"/>
      </font>
      <fill>
        <patternFill patternType="none">
          <fgColor indexed="64"/>
          <bgColor indexed="65"/>
        </patternFill>
      </fill>
    </dxf>
    <dxf>
      <font>
        <b val="0"/>
        <i val="0"/>
        <strike val="0"/>
        <condense val="0"/>
        <extend val="0"/>
        <outline val="0"/>
        <shadow val="0"/>
        <u val="none"/>
        <vertAlign val="baseline"/>
        <sz val="11"/>
        <color theme="1"/>
        <name val="Meiryo UI"/>
        <scheme val="none"/>
      </font>
      <fill>
        <patternFill patternType="none">
          <fgColor indexed="64"/>
          <bgColor indexed="65"/>
        </patternFill>
      </fill>
    </dxf>
    <dxf>
      <font>
        <b val="0"/>
        <i val="0"/>
        <strike val="0"/>
        <condense val="0"/>
        <extend val="0"/>
        <outline val="0"/>
        <shadow val="0"/>
        <u val="none"/>
        <vertAlign val="baseline"/>
        <sz val="11"/>
        <color theme="1"/>
        <name val="Meiryo UI"/>
        <scheme val="none"/>
      </font>
      <numFmt numFmtId="0" formatCode="General"/>
      <protection locked="1" hidden="0"/>
    </dxf>
    <dxf>
      <font>
        <b val="0"/>
        <i val="0"/>
        <strike val="0"/>
        <condense val="0"/>
        <extend val="0"/>
        <outline val="0"/>
        <shadow val="0"/>
        <u val="none"/>
        <vertAlign val="baseline"/>
        <sz val="11"/>
        <color theme="1"/>
        <name val="Meiryo UI"/>
        <scheme val="none"/>
      </font>
    </dxf>
    <dxf>
      <numFmt numFmtId="176" formatCode="&quot;¥&quot;#,##0_);[Red]\(&quot;¥&quot;#,##0\)"/>
      <fill>
        <patternFill patternType="none">
          <fgColor indexed="64"/>
          <bgColor indexed="65"/>
        </patternFill>
      </fill>
    </dxf>
    <dxf>
      <numFmt numFmtId="176" formatCode="&quot;¥&quot;#,##0_);[Red]\(&quot;¥&quot;#,##0\)"/>
      <fill>
        <patternFill patternType="none">
          <fgColor indexed="64"/>
          <bgColor indexed="65"/>
        </patternFill>
      </fill>
    </dxf>
    <dxf>
      <font>
        <b val="0"/>
        <i val="0"/>
        <strike val="0"/>
        <condense val="0"/>
        <extend val="0"/>
        <outline val="0"/>
        <shadow val="0"/>
        <u val="none"/>
        <vertAlign val="baseline"/>
        <sz val="11"/>
        <color theme="1"/>
        <name val="Meiryo UI"/>
        <scheme val="none"/>
      </font>
      <fill>
        <patternFill patternType="none">
          <fgColor indexed="64"/>
          <bgColor indexed="65"/>
        </patternFill>
      </fill>
    </dxf>
    <dxf>
      <font>
        <b val="0"/>
        <i val="0"/>
        <strike val="0"/>
        <condense val="0"/>
        <extend val="0"/>
        <outline val="0"/>
        <shadow val="0"/>
        <u val="none"/>
        <vertAlign val="baseline"/>
        <sz val="11"/>
        <color theme="1"/>
        <name val="Meiryo UI"/>
        <scheme val="none"/>
      </font>
      <numFmt numFmtId="176" formatCode="&quot;¥&quot;#,##0_);[Red]\(&quot;¥&quot;#,##0\)"/>
      <fill>
        <patternFill patternType="none">
          <fgColor indexed="64"/>
          <bgColor indexed="65"/>
        </patternFill>
      </fill>
    </dxf>
    <dxf>
      <font>
        <b val="0"/>
        <i val="0"/>
        <strike val="0"/>
        <condense val="0"/>
        <extend val="0"/>
        <outline val="0"/>
        <shadow val="0"/>
        <u val="none"/>
        <vertAlign val="baseline"/>
        <sz val="11"/>
        <color theme="1"/>
        <name val="Meiryo UI"/>
        <scheme val="none"/>
      </font>
      <fill>
        <patternFill patternType="none">
          <fgColor indexed="64"/>
          <bgColor indexed="65"/>
        </patternFill>
      </fill>
    </dxf>
    <dxf>
      <font>
        <b val="0"/>
        <i val="0"/>
        <strike val="0"/>
        <condense val="0"/>
        <extend val="0"/>
        <outline val="0"/>
        <shadow val="0"/>
        <u val="none"/>
        <vertAlign val="baseline"/>
        <sz val="11"/>
        <color theme="1"/>
        <name val="Meiryo UI"/>
        <scheme val="none"/>
      </font>
      <fill>
        <patternFill patternType="none">
          <fgColor indexed="64"/>
          <bgColor indexed="65"/>
        </patternFill>
      </fill>
    </dxf>
    <dxf>
      <font>
        <b val="0"/>
        <i val="0"/>
        <strike val="0"/>
        <condense val="0"/>
        <extend val="0"/>
        <outline val="0"/>
        <shadow val="0"/>
        <u val="none"/>
        <vertAlign val="baseline"/>
        <sz val="11"/>
        <color theme="1"/>
        <name val="Meiryo UI"/>
        <scheme val="none"/>
      </font>
      <numFmt numFmtId="0" formatCode="General"/>
      <protection locked="1" hidden="0"/>
    </dxf>
    <dxf>
      <font>
        <b val="0"/>
        <i val="0"/>
        <strike val="0"/>
        <condense val="0"/>
        <extend val="0"/>
        <outline val="0"/>
        <shadow val="0"/>
        <u val="none"/>
        <vertAlign val="baseline"/>
        <sz val="11"/>
        <color theme="1"/>
        <name val="Meiryo UI"/>
        <scheme val="none"/>
      </font>
    </dxf>
    <dxf>
      <font>
        <color theme="0"/>
      </font>
      <fill>
        <patternFill>
          <bgColor rgb="FF359966"/>
        </patternFill>
      </fill>
    </dxf>
    <dxf>
      <font>
        <color theme="0"/>
      </font>
      <fill>
        <patternFill>
          <bgColor rgb="FF359966"/>
        </patternFill>
      </fill>
    </dxf>
    <dxf>
      <fill>
        <patternFill>
          <bgColor theme="0" tint="-4.9989318521683403E-2"/>
        </patternFill>
      </fill>
    </dxf>
    <dxf>
      <font>
        <color theme="0"/>
      </font>
      <fill>
        <patternFill>
          <bgColor rgb="FF339966"/>
        </patternFill>
      </fill>
    </dxf>
  </dxfs>
  <tableStyles count="2" defaultTableStyle="TableStyleMedium2" defaultPivotStyle="PivotStyleLight16">
    <tableStyle name="CustomTableStyle" pivot="0" count="2" xr9:uid="{00000000-0011-0000-FFFF-FFFF00000000}">
      <tableStyleElement type="headerRow" dxfId="102"/>
      <tableStyleElement type="firstRowStripe" dxfId="101"/>
    </tableStyle>
    <tableStyle name="ピボットテーブルのスタイル 1" table="0" count="2" xr9:uid="{00000000-0011-0000-FFFF-FFFF01000000}">
      <tableStyleElement type="headerRow" dxfId="100"/>
      <tableStyleElement type="totalRow" dxfId="9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'9. グラフ'!$E$67</c:f>
              <c:strCache>
                <c:ptCount val="1"/>
                <c:pt idx="0">
                  <c:v>カンファレンスの出席者</c:v>
                </c:pt>
              </c:strCache>
            </c:strRef>
          </c:tx>
          <c:spPr>
            <a:solidFill>
              <a:schemeClr val="accent1"/>
            </a:solidFill>
            <a:ln>
              <a:noFill/>
            </a:ln>
            <a:effectLst/>
          </c:spPr>
          <c:invertIfNegative val="0"/>
          <c:cat>
            <c:numRef>
              <c:f>'9. グラフ'!$D$68:$D$73</c:f>
              <c:numCache>
                <c:formatCode>General</c:formatCode>
                <c:ptCount val="6"/>
                <c:pt idx="0">
                  <c:v>2017</c:v>
                </c:pt>
                <c:pt idx="1">
                  <c:v>2018</c:v>
                </c:pt>
                <c:pt idx="2">
                  <c:v>2019</c:v>
                </c:pt>
                <c:pt idx="3">
                  <c:v>2020</c:v>
                </c:pt>
                <c:pt idx="4">
                  <c:v>2021</c:v>
                </c:pt>
                <c:pt idx="5">
                  <c:v>2022</c:v>
                </c:pt>
              </c:numCache>
            </c:numRef>
          </c:cat>
          <c:val>
            <c:numRef>
              <c:f>'9. グラフ'!$E$68:$E$73</c:f>
              <c:numCache>
                <c:formatCode>General</c:formatCode>
                <c:ptCount val="6"/>
                <c:pt idx="0">
                  <c:v>500</c:v>
                </c:pt>
                <c:pt idx="1">
                  <c:v>800</c:v>
                </c:pt>
                <c:pt idx="2">
                  <c:v>1000</c:v>
                </c:pt>
                <c:pt idx="3">
                  <c:v>900</c:v>
                </c:pt>
                <c:pt idx="4">
                  <c:v>1000</c:v>
                </c:pt>
                <c:pt idx="5">
                  <c:v>1200</c:v>
                </c:pt>
              </c:numCache>
            </c:numRef>
          </c:val>
          <c:extLst>
            <c:ext xmlns:c16="http://schemas.microsoft.com/office/drawing/2014/chart" uri="{C3380CC4-5D6E-409C-BE32-E72D297353CC}">
              <c16:uniqueId val="{00000000-E489-48D0-93BC-21DC4E2BA74E}"/>
            </c:ext>
          </c:extLst>
        </c:ser>
        <c:dLbls>
          <c:showLegendKey val="0"/>
          <c:showVal val="0"/>
          <c:showCatName val="0"/>
          <c:showSerName val="0"/>
          <c:showPercent val="0"/>
          <c:showBubbleSize val="0"/>
        </c:dLbls>
        <c:gapWidth val="219"/>
        <c:overlap val="-27"/>
        <c:axId val="740109584"/>
        <c:axId val="740109912"/>
      </c:barChart>
      <c:lineChart>
        <c:grouping val="standard"/>
        <c:varyColors val="0"/>
        <c:ser>
          <c:idx val="1"/>
          <c:order val="1"/>
          <c:tx>
            <c:strRef>
              <c:f>'9. グラフ'!$F$67</c:f>
              <c:strCache>
                <c:ptCount val="1"/>
                <c:pt idx="0">
                  <c:v>食料品売上</c:v>
                </c:pt>
              </c:strCache>
            </c:strRef>
          </c:tx>
          <c:spPr>
            <a:ln w="28575" cap="rnd">
              <a:solidFill>
                <a:schemeClr val="accent2"/>
              </a:solidFill>
              <a:round/>
            </a:ln>
            <a:effectLst/>
          </c:spPr>
          <c:marker>
            <c:symbol val="none"/>
          </c:marker>
          <c:cat>
            <c:numRef>
              <c:f>'9. グラフ'!$D$68:$D$73</c:f>
              <c:numCache>
                <c:formatCode>General</c:formatCode>
                <c:ptCount val="6"/>
                <c:pt idx="0">
                  <c:v>2017</c:v>
                </c:pt>
                <c:pt idx="1">
                  <c:v>2018</c:v>
                </c:pt>
                <c:pt idx="2">
                  <c:v>2019</c:v>
                </c:pt>
                <c:pt idx="3">
                  <c:v>2020</c:v>
                </c:pt>
                <c:pt idx="4">
                  <c:v>2021</c:v>
                </c:pt>
                <c:pt idx="5">
                  <c:v>2022</c:v>
                </c:pt>
              </c:numCache>
            </c:numRef>
          </c:cat>
          <c:val>
            <c:numRef>
              <c:f>'9. グラフ'!$F$68:$F$73</c:f>
              <c:numCache>
                <c:formatCode>"¥"#,##0_);\("¥"#,##0\)</c:formatCode>
                <c:ptCount val="6"/>
                <c:pt idx="0">
                  <c:v>5000</c:v>
                </c:pt>
                <c:pt idx="1">
                  <c:v>11200</c:v>
                </c:pt>
                <c:pt idx="2">
                  <c:v>30000</c:v>
                </c:pt>
                <c:pt idx="3">
                  <c:v>25000</c:v>
                </c:pt>
                <c:pt idx="4">
                  <c:v>5000</c:v>
                </c:pt>
                <c:pt idx="5">
                  <c:v>8000</c:v>
                </c:pt>
              </c:numCache>
            </c:numRef>
          </c:val>
          <c:smooth val="0"/>
          <c:extLst>
            <c:ext xmlns:c16="http://schemas.microsoft.com/office/drawing/2014/chart" uri="{C3380CC4-5D6E-409C-BE32-E72D297353CC}">
              <c16:uniqueId val="{00000001-E489-48D0-93BC-21DC4E2BA74E}"/>
            </c:ext>
          </c:extLst>
        </c:ser>
        <c:dLbls>
          <c:showLegendKey val="0"/>
          <c:showVal val="0"/>
          <c:showCatName val="0"/>
          <c:showSerName val="0"/>
          <c:showPercent val="0"/>
          <c:showBubbleSize val="0"/>
        </c:dLbls>
        <c:marker val="1"/>
        <c:smooth val="0"/>
        <c:axId val="741717856"/>
        <c:axId val="741712280"/>
      </c:lineChart>
      <c:catAx>
        <c:axId val="74010958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740109912"/>
        <c:crosses val="autoZero"/>
        <c:auto val="1"/>
        <c:lblAlgn val="ctr"/>
        <c:lblOffset val="100"/>
        <c:noMultiLvlLbl val="1"/>
      </c:catAx>
      <c:valAx>
        <c:axId val="740109912"/>
        <c:scaling>
          <c:orientation val="minMax"/>
          <c:max val="14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740109584"/>
        <c:crosses val="autoZero"/>
        <c:crossBetween val="between"/>
        <c:majorUnit val="200"/>
      </c:valAx>
      <c:valAx>
        <c:axId val="741712280"/>
        <c:scaling>
          <c:orientation val="minMax"/>
          <c:max val="35000"/>
          <c:min val="0"/>
        </c:scaling>
        <c:delete val="0"/>
        <c:axPos val="r"/>
        <c:numFmt formatCode="&quot;¥&quot;#,##0_);\(&quot;¥&quot;#,##0\)" sourceLinked="0"/>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741717856"/>
        <c:crosses val="max"/>
        <c:crossBetween val="between"/>
        <c:majorUnit val="5000"/>
      </c:valAx>
      <c:catAx>
        <c:axId val="741717856"/>
        <c:scaling>
          <c:orientation val="minMax"/>
        </c:scaling>
        <c:delete val="1"/>
        <c:axPos val="b"/>
        <c:numFmt formatCode="General" sourceLinked="1"/>
        <c:majorTickMark val="out"/>
        <c:minorTickMark val="none"/>
        <c:tickLblPos val="nextTo"/>
        <c:crossAx val="741712280"/>
        <c:crosses val="autoZero"/>
        <c:auto val="1"/>
        <c:lblAlgn val="ctr"/>
        <c:lblOffset val="100"/>
        <c:noMultiLvlLbl val="1"/>
      </c:cat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barChart>
        <c:barDir val="col"/>
        <c:grouping val="clustered"/>
        <c:varyColors val="0"/>
        <c:ser>
          <c:idx val="0"/>
          <c:order val="0"/>
          <c:tx>
            <c:strRef>
              <c:f>'9. グラフ'!$D$5</c:f>
              <c:strCache>
                <c:ptCount val="1"/>
                <c:pt idx="0">
                  <c:v>カンファレンスの出席者</c:v>
                </c:pt>
              </c:strCache>
            </c:strRef>
          </c:tx>
          <c:spPr>
            <a:solidFill>
              <a:schemeClr val="accent1"/>
            </a:solidFill>
            <a:ln>
              <a:noFill/>
            </a:ln>
            <a:effectLst/>
          </c:spPr>
          <c:invertIfNegative val="0"/>
          <c:cat>
            <c:numRef>
              <c:f>'9. グラフ'!$C$6:$C$11</c:f>
              <c:numCache>
                <c:formatCode>General</c:formatCode>
                <c:ptCount val="6"/>
                <c:pt idx="0">
                  <c:v>2017</c:v>
                </c:pt>
                <c:pt idx="1">
                  <c:v>2018</c:v>
                </c:pt>
                <c:pt idx="2">
                  <c:v>2019</c:v>
                </c:pt>
                <c:pt idx="3">
                  <c:v>2020</c:v>
                </c:pt>
                <c:pt idx="4">
                  <c:v>2021</c:v>
                </c:pt>
                <c:pt idx="5">
                  <c:v>2022</c:v>
                </c:pt>
              </c:numCache>
            </c:numRef>
          </c:cat>
          <c:val>
            <c:numRef>
              <c:f>'9. グラフ'!$D$6:$D$11</c:f>
              <c:numCache>
                <c:formatCode>General</c:formatCode>
                <c:ptCount val="6"/>
                <c:pt idx="0">
                  <c:v>500</c:v>
                </c:pt>
                <c:pt idx="1">
                  <c:v>800</c:v>
                </c:pt>
                <c:pt idx="2">
                  <c:v>1000</c:v>
                </c:pt>
                <c:pt idx="3">
                  <c:v>900</c:v>
                </c:pt>
                <c:pt idx="4">
                  <c:v>1000</c:v>
                </c:pt>
                <c:pt idx="5">
                  <c:v>1200</c:v>
                </c:pt>
              </c:numCache>
            </c:numRef>
          </c:val>
          <c:extLst>
            <c:ext xmlns:c16="http://schemas.microsoft.com/office/drawing/2014/chart" uri="{C3380CC4-5D6E-409C-BE32-E72D297353CC}">
              <c16:uniqueId val="{00000000-75B4-43A5-BD57-FB40BE4796B3}"/>
            </c:ext>
          </c:extLst>
        </c:ser>
        <c:dLbls>
          <c:showLegendKey val="0"/>
          <c:showVal val="0"/>
          <c:showCatName val="0"/>
          <c:showSerName val="0"/>
          <c:showPercent val="0"/>
          <c:showBubbleSize val="0"/>
        </c:dLbls>
        <c:gapWidth val="219"/>
        <c:overlap val="-27"/>
        <c:axId val="910612304"/>
        <c:axId val="910610336"/>
      </c:barChart>
      <c:catAx>
        <c:axId val="910612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910610336"/>
        <c:crosses val="autoZero"/>
        <c:auto val="1"/>
        <c:lblAlgn val="ctr"/>
        <c:lblOffset val="100"/>
        <c:noMultiLvlLbl val="0"/>
      </c:catAx>
      <c:valAx>
        <c:axId val="910610336"/>
        <c:scaling>
          <c:orientation val="minMax"/>
          <c:max val="14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910612304"/>
        <c:crosses val="autoZero"/>
        <c:crossBetween val="between"/>
        <c:majorUnit val="20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hyperlink" Target="#'1. &#21152;&#31639;'!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10. &#12500;&#12508;&#12483;&#12488;&#12486;&#12540;&#12502;&#12523;'!A1"/><Relationship Id="rId7" Type="http://schemas.openxmlformats.org/officeDocument/2006/relationships/hyperlink" Target="https://support.office.com/ja-jp/article/%e3%82%b0%e3%83%a9%e3%83%95%e3%82%92%e4%bd%9c%e6%88%90%e3%81%99%e3%82%8b-0baf399e-dd61-4e18-8a73-b3fd5d5680c2?ui=ja-JP&amp;rs=ja-JP&amp;ad=JP" TargetMode="External"/><Relationship Id="rId2" Type="http://schemas.openxmlformats.org/officeDocument/2006/relationships/image" Target="../media/image12.svg"/><Relationship Id="rId1" Type="http://schemas.openxmlformats.org/officeDocument/2006/relationships/image" Target="../media/image11.png"/><Relationship Id="rId6" Type="http://schemas.openxmlformats.org/officeDocument/2006/relationships/hyperlink" Target="#'9. &#12464;&#12521;&#12501;'!A1"/><Relationship Id="rId11" Type="http://schemas.openxmlformats.org/officeDocument/2006/relationships/hyperlink" Target="https://support.office.com/ja-jp/article/Office-%e3%81%a7%e5%88%a9%e7%94%a8%e5%8f%af%e8%83%bd%e3%81%aa%e3%82%b0%e3%83%a9%e3%83%95%e3%81%ae%e7%a8%ae%e9%a1%9e-a6187218-807e-4103-9e0a-27cdb19afb90?ui=ja-JP&amp;rs=ja-JP&amp;ad=JP" TargetMode="External"/><Relationship Id="rId5" Type="http://schemas.openxmlformats.org/officeDocument/2006/relationships/chart" Target="../charts/chart2.xml"/><Relationship Id="rId10" Type="http://schemas.openxmlformats.org/officeDocument/2006/relationships/hyperlink" Target="https://support.office.com/ja-jp/article/%e7%ac%ac-2-%e8%bb%b8%e3%82%92%e6%8c%81%e3%81%a4%e8%a4%87%e5%90%88%e3%82%b0%e3%83%a9%e3%83%95%e3%82%92%e4%bd%9c%e6%88%90%e3%81%99%e3%82%8b-1d119e2d-1a5f-45a4-8ad3-bacc7430c0a1?ui=ja-JP&amp;rs=ja-JP&amp;ad=JP" TargetMode="External"/><Relationship Id="rId4" Type="http://schemas.openxmlformats.org/officeDocument/2006/relationships/chart" Target="../charts/chart1.xml"/><Relationship Id="rId9" Type="http://schemas.openxmlformats.org/officeDocument/2006/relationships/image" Target="../media/image4.svg"/></Relationships>
</file>

<file path=xl/drawings/_rels/drawing11.xml.rels><?xml version="1.0" encoding="UTF-8" standalone="yes"?>
<Relationships xmlns="http://schemas.openxmlformats.org/package/2006/relationships"><Relationship Id="rId8" Type="http://schemas.openxmlformats.org/officeDocument/2006/relationships/hyperlink" Target="https://support.office.com/ja-jp/article/%e3%83%95%e3%82%a3%e3%83%bc%e3%83%ab%e3%83%89-%e3%83%aa%e3%82%b9%e3%83%88%e3%82%92%e4%bd%bf%e3%81%a3%e3%81%a6%e3%83%94%e3%83%9c%e3%83%83%e3%83%88%e3%83%86%e3%83%bc%e3%83%96%e3%83%ab%e5%86%85%e3%81%a7%e3%83%95%e3%82%a3%e3%83%bc%e3%83%ab%e3%83%89%e3%82%92%e9%85%8d%e7%bd%ae%e3%81%99%e3%82%8b-43980E05-A585-4FCD-BD91-80160ADFEBEC?ui=ja-JP&amp;rs=ja-JP&amp;ad=JP" TargetMode="External"/><Relationship Id="rId3" Type="http://schemas.openxmlformats.org/officeDocument/2006/relationships/image" Target="../media/image34.png"/><Relationship Id="rId7" Type="http://schemas.openxmlformats.org/officeDocument/2006/relationships/image" Target="../media/image4.svg"/><Relationship Id="rId2" Type="http://schemas.openxmlformats.org/officeDocument/2006/relationships/image" Target="../media/image33.png"/><Relationship Id="rId1" Type="http://schemas.openxmlformats.org/officeDocument/2006/relationships/hyperlink" Target="#&#35443;&#32048;&#24773;&#22577;!A1"/><Relationship Id="rId6" Type="http://schemas.openxmlformats.org/officeDocument/2006/relationships/image" Target="../media/image3.png"/><Relationship Id="rId5" Type="http://schemas.openxmlformats.org/officeDocument/2006/relationships/hyperlink" Target="https://support.office.com/ja-jp/article/%e3%83%94%e3%83%9c%e3%83%83%e3%83%88%e3%83%86%e3%83%bc%e3%83%96%e3%83%ab%e3%82%92%e4%bd%9c%e6%88%90%e3%81%97%e3%81%a6%e3%83%af%e3%83%bc%e3%82%af%e3%82%b7%e3%83%bc%e3%83%88-%e3%83%87%e3%83%bc%e3%82%bf%e3%82%92%e5%88%86%e6%9e%90%e3%81%99%e3%82%8b-A9A84538-BFE9-40A9-A8E9-F99134456576?ui=ja-JP&amp;rs=ja-JP&amp;ad=JP" TargetMode="External"/><Relationship Id="rId4" Type="http://schemas.openxmlformats.org/officeDocument/2006/relationships/hyperlink" Target="#'10. &#12500;&#12508;&#12483;&#12488;&#12486;&#12540;&#12502;&#12523;'!A1"/></Relationships>
</file>

<file path=xl/drawings/_rels/drawing12.xml.rels><?xml version="1.0" encoding="UTF-8" standalone="yes"?>
<Relationships xmlns="http://schemas.openxmlformats.org/package/2006/relationships"><Relationship Id="rId8" Type="http://schemas.openxmlformats.org/officeDocument/2006/relationships/hyperlink" Target="https://learning.linkedin.com/ja-jp/office?trk=par_acq_MSFThelp-excel-tc_jp-template-learnmoretab-t001-link_learning&amp;src=mi-inprod&amp;veh=excel-help&amp;utm_source=microsoft&amp;utm_medium=help-integration&amp;utm_campaign=par_acq_MSFThelp-excel-tc_jp-template-learnmoretab-t001-link_learning" TargetMode="External"/><Relationship Id="rId3" Type="http://schemas.openxmlformats.org/officeDocument/2006/relationships/hyperlink" Target="http://go.microsoft.com/fwlink/?LinkId=844969" TargetMode="External"/><Relationship Id="rId7" Type="http://schemas.openxmlformats.org/officeDocument/2006/relationships/image" Target="../media/image39.svg"/><Relationship Id="rId2" Type="http://schemas.openxmlformats.org/officeDocument/2006/relationships/image" Target="../media/image36.png"/><Relationship Id="rId1" Type="http://schemas.openxmlformats.org/officeDocument/2006/relationships/image" Target="../media/image35.png"/><Relationship Id="rId6" Type="http://schemas.openxmlformats.org/officeDocument/2006/relationships/image" Target="../media/image38.png"/><Relationship Id="rId5" Type="http://schemas.openxmlformats.org/officeDocument/2006/relationships/image" Target="../media/image37.png"/><Relationship Id="rId4" Type="http://schemas.openxmlformats.org/officeDocument/2006/relationships/hyperlink" Target="https://support.office.com/ja-jp/article/Windows-%e7%89%88-Excel-2016-%e3%81%ae%e6%96%b0%e6%a9%9f%e8%83%bd-5fdb9208-ff33-45b6-9e08-1f5cdb3a6c73?ui=ja-JP&amp;rs=ja-JP&amp;ad=JP" TargetMode="External"/><Relationship Id="rId9" Type="http://schemas.openxmlformats.org/officeDocument/2006/relationships/image" Target="../media/image40.png"/></Relationships>
</file>

<file path=xl/drawings/_rels/drawing2.xml.rels><?xml version="1.0" encoding="UTF-8" standalone="yes"?>
<Relationships xmlns="http://schemas.openxmlformats.org/package/2006/relationships"><Relationship Id="rId8" Type="http://schemas.openxmlformats.org/officeDocument/2006/relationships/hyperlink" Target="https://support.office.com/ja-JP/article/A1ABC057-ED11-443A-A635-68216555AD0A" TargetMode="External"/><Relationship Id="rId13" Type="http://schemas.openxmlformats.org/officeDocument/2006/relationships/hyperlink" Target="#'10. &#12500;&#12508;&#12483;&#12488;&#12486;&#12540;&#12502;&#12523;'!A1"/><Relationship Id="rId18" Type="http://schemas.openxmlformats.org/officeDocument/2006/relationships/image" Target="../media/image11.png"/><Relationship Id="rId3" Type="http://schemas.openxmlformats.org/officeDocument/2006/relationships/hyperlink" Target="#'2. &#12501;&#12451;&#12523;'!A1"/><Relationship Id="rId7" Type="http://schemas.openxmlformats.org/officeDocument/2006/relationships/hyperlink" Target="https://support.office.com/ja-jp/article/SUMIF-%e9%96%a2%e6%95%b0-169B8C99-C05C-4483-A712-1697A653039B?ui=ja-JP&amp;rs=ja-JP&amp;ad=JP" TargetMode="External"/><Relationship Id="rId12" Type="http://schemas.openxmlformats.org/officeDocument/2006/relationships/image" Target="../media/image6.svg"/><Relationship Id="rId17" Type="http://schemas.openxmlformats.org/officeDocument/2006/relationships/image" Target="../media/image10.svg"/><Relationship Id="rId2" Type="http://schemas.openxmlformats.org/officeDocument/2006/relationships/hyperlink" Target="#'1. &#21152;&#31639;'!A1"/><Relationship Id="rId16" Type="http://schemas.openxmlformats.org/officeDocument/2006/relationships/image" Target="../media/image9.png"/><Relationship Id="rId1" Type="http://schemas.openxmlformats.org/officeDocument/2006/relationships/image" Target="../media/image2.png"/><Relationship Id="rId6" Type="http://schemas.openxmlformats.org/officeDocument/2006/relationships/image" Target="../media/image4.svg"/><Relationship Id="rId11" Type="http://schemas.openxmlformats.org/officeDocument/2006/relationships/image" Target="../media/image5.png"/><Relationship Id="rId5" Type="http://schemas.openxmlformats.org/officeDocument/2006/relationships/image" Target="../media/image3.png"/><Relationship Id="rId15" Type="http://schemas.openxmlformats.org/officeDocument/2006/relationships/image" Target="../media/image8.svg"/><Relationship Id="rId10" Type="http://schemas.openxmlformats.org/officeDocument/2006/relationships/hyperlink" Target="https://support.office.com/ja-jp/article/Excel-%e3%81%ae%e3%83%88%e3%83%ac%e3%83%bc%e3%83%8b%e3%83%b3%e3%82%b0-9bc05390-e94c-46af-a5b3-d7c22f6990bb?ui=ja-JP&amp;rs=ja-JP&amp;ad=JP" TargetMode="External"/><Relationship Id="rId19" Type="http://schemas.openxmlformats.org/officeDocument/2006/relationships/image" Target="../media/image12.svg"/><Relationship Id="rId4" Type="http://schemas.openxmlformats.org/officeDocument/2006/relationships/hyperlink" Target="https://support.office.com/ja-jp/article/SUM-%e9%96%a2%e6%95%b0-043E1C7D-7726-4E80-8F32-07B23E057F89?ui=ja-JP&amp;rs=ja-JP&amp;ad=JP" TargetMode="External"/><Relationship Id="rId9" Type="http://schemas.openxmlformats.org/officeDocument/2006/relationships/hyperlink" Target="https://support.office.com/ja-jp/article/Excel-%e3%82%92%e8%a8%88%e7%ae%97%e6%a9%9f%e3%81%a8%e3%81%97%e3%81%a6%e4%bd%bf%e7%94%a8%e3%81%99%e3%82%8b-A1ABC057-ED11-443A-A635-68216555AD0A?ui=ja-JP&amp;rs=ja-JP&amp;ad=JP" TargetMode="External"/><Relationship Id="rId14" Type="http://schemas.openxmlformats.org/officeDocument/2006/relationships/image" Target="../media/image7.png"/></Relationships>
</file>

<file path=xl/drawings/_rels/drawing3.xml.rels><?xml version="1.0" encoding="UTF-8" standalone="yes"?>
<Relationships xmlns="http://schemas.openxmlformats.org/package/2006/relationships"><Relationship Id="rId8" Type="http://schemas.openxmlformats.org/officeDocument/2006/relationships/hyperlink" Target="https://support.office.com/ja-jp/article/%e3%83%af%e3%83%bc%e3%82%af%e3%82%b7%e3%83%bc%e3%83%88%e3%81%ae%e3%82%bb%e3%83%ab%e3%81%ab%e8%87%aa%e5%8b%95%e7%9a%84%e3%81%ab%e3%83%87%e3%83%bc%e3%82%bf%e3%82%92%e5%85%a5%e5%8a%9b%e3%81%99%e3%82%8b-74e31bdd-d993-45da-aa82-35a236c5b5db?ui=ja-JP&amp;rs=ja-JP&amp;ad=JP" TargetMode="External"/><Relationship Id="rId13" Type="http://schemas.microsoft.com/office/2007/relationships/hdphoto" Target="../media/hdphoto1.wdp"/><Relationship Id="rId3" Type="http://schemas.openxmlformats.org/officeDocument/2006/relationships/image" Target="../media/image12.svg"/><Relationship Id="rId7" Type="http://schemas.openxmlformats.org/officeDocument/2006/relationships/hyperlink" Target="#'2. &#12501;&#12451;&#12523;'!A1"/><Relationship Id="rId12" Type="http://schemas.openxmlformats.org/officeDocument/2006/relationships/image" Target="../media/image14.png"/><Relationship Id="rId2" Type="http://schemas.openxmlformats.org/officeDocument/2006/relationships/image" Target="../media/image11.png"/><Relationship Id="rId1" Type="http://schemas.openxmlformats.org/officeDocument/2006/relationships/hyperlink" Target="#'3. &#20998;&#21106;'!A1"/><Relationship Id="rId6" Type="http://schemas.openxmlformats.org/officeDocument/2006/relationships/image" Target="../media/image13.png"/><Relationship Id="rId11" Type="http://schemas.openxmlformats.org/officeDocument/2006/relationships/hyperlink" Target="https://support.office.com/ja-jp/article/%e9%9a%a3%e3%82%8a%e5%90%88%e3%81%a3%e3%81%9f%e3%82%bb%e3%83%ab%e3%81%ab%e6%95%b0%e5%bc%8f%e3%82%92%e3%82%b3%e3%83%94%e3%83%bc%e3%81%99%e3%82%8b-041EDFE2-05BC-40E6-B933-EF48C3F308C6?ui=ja-JP&amp;rs=ja-JP&amp;ad=JP" TargetMode="External"/><Relationship Id="rId5" Type="http://schemas.openxmlformats.org/officeDocument/2006/relationships/image" Target="../media/image6.svg"/><Relationship Id="rId15" Type="http://schemas.openxmlformats.org/officeDocument/2006/relationships/image" Target="../media/image16.svg"/><Relationship Id="rId10" Type="http://schemas.openxmlformats.org/officeDocument/2006/relationships/image" Target="../media/image4.svg"/><Relationship Id="rId4" Type="http://schemas.openxmlformats.org/officeDocument/2006/relationships/image" Target="../media/image5.png"/><Relationship Id="rId9" Type="http://schemas.openxmlformats.org/officeDocument/2006/relationships/image" Target="../media/image3.png"/><Relationship Id="rId1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8" Type="http://schemas.openxmlformats.org/officeDocument/2006/relationships/hyperlink" Target="https://support.office.com/ja-jp/article/Excel-2016-%e3%81%a7%e5%8f%96%e5%be%97%e3%81%a8%e5%a4%89%e6%8f%9b%e3%82%92%e5%ae%9f%e8%a1%8c%e3%81%99%e3%82%8b-881c63c6-37c5-4ca2-b616-59e18d75b4de?ui=ja-JP&amp;rs=ja-JP&amp;ad=JP" TargetMode="External"/><Relationship Id="rId13" Type="http://schemas.openxmlformats.org/officeDocument/2006/relationships/image" Target="../media/image17.png"/><Relationship Id="rId3" Type="http://schemas.openxmlformats.org/officeDocument/2006/relationships/hyperlink" Target="#'3. &#20998;&#21106;'!A1"/><Relationship Id="rId7" Type="http://schemas.openxmlformats.org/officeDocument/2006/relationships/image" Target="../media/image4.svg"/><Relationship Id="rId12" Type="http://schemas.openxmlformats.org/officeDocument/2006/relationships/hyperlink" Target="https://support.office.com/ja-jp/article/LEN-%e9%96%a2%e6%95%b0%e3%80%81LENB-%e9%96%a2%e6%95%b0-29236F94-CEDC-429D-AFFD-B5E33D2C67CB?ui=ja-JP&amp;rs=ja-JP&amp;ad=JP" TargetMode="External"/><Relationship Id="rId2" Type="http://schemas.openxmlformats.org/officeDocument/2006/relationships/image" Target="../media/image6.svg"/><Relationship Id="rId1" Type="http://schemas.openxmlformats.org/officeDocument/2006/relationships/image" Target="../media/image5.png"/><Relationship Id="rId6" Type="http://schemas.openxmlformats.org/officeDocument/2006/relationships/image" Target="../media/image3.png"/><Relationship Id="rId11" Type="http://schemas.openxmlformats.org/officeDocument/2006/relationships/hyperlink" Target="https://support.office.com/ja-jp/article/FIND-%e9%96%a2%e6%95%b0%e3%80%81FINDB-%e9%96%a2%e6%95%b0-C7912941-AF2A-4BDF-A553-D0D89B0A0628?ui=ja-JP&amp;rs=ja-JP&amp;ad=JP" TargetMode="External"/><Relationship Id="rId5" Type="http://schemas.openxmlformats.org/officeDocument/2006/relationships/hyperlink" Target="https://support.office.com/ja-jp/article/%e5%8c%ba%e5%88%87%e3%82%8a%e4%bd%8d%e7%bd%ae%e6%8c%87%e5%ae%9a%e3%82%a6%e3%82%a3%e3%82%b6%e3%83%bc%e3%83%89%e3%82%92%e4%bd%bf%e7%94%a8%e3%81%97%e3%81%a6%e3%80%81%e3%83%86%e3%82%ad%e3%82%b9%e3%83%88%e3%82%92%e3%81%95%e3%81%be%e3%81%96%e3%81%be%e3%81%aa%e5%88%97%e3%81%ab%e5%88%86%e5%89%b2%e3%81%99%e3%82%8b-30B14928-5550-41F5-97CA-7A3E9C363ED7?ui=ja-JP&amp;rs=ja-JP&amp;ad=JP" TargetMode="External"/><Relationship Id="rId15" Type="http://schemas.openxmlformats.org/officeDocument/2006/relationships/image" Target="../media/image19.png"/><Relationship Id="rId10" Type="http://schemas.openxmlformats.org/officeDocument/2006/relationships/hyperlink" Target="https://support.office.com/ja-jp/article/RIGHT-%e9%96%a2%e6%95%b0%e3%80%81RIGHTB-%e9%96%a2%e6%95%b0-240267EE-9AFA-4639-A02B-F19E1786CF2F?ui=ja-JP&amp;rs=ja-JP&amp;ad=JP" TargetMode="External"/><Relationship Id="rId4" Type="http://schemas.openxmlformats.org/officeDocument/2006/relationships/hyperlink" Target="#'4. &#36578;&#32622;'!A1"/><Relationship Id="rId9" Type="http://schemas.openxmlformats.org/officeDocument/2006/relationships/hyperlink" Target="https://support.office.com/ja-jp/article/LEFT-%e9%96%a2%e6%95%b0%e3%80%81LEFTB-%e9%96%a2%e6%95%b0-9203D2D2-7960-479B-84C6-1EA52B99640C?ui=ja-JP&amp;rs=ja-JP&amp;ad=JP" TargetMode="External"/><Relationship Id="rId14" Type="http://schemas.openxmlformats.org/officeDocument/2006/relationships/image" Target="../media/image18.svg"/></Relationships>
</file>

<file path=xl/drawings/_rels/drawing5.xml.rels><?xml version="1.0" encoding="UTF-8" standalone="yes"?>
<Relationships xmlns="http://schemas.openxmlformats.org/package/2006/relationships"><Relationship Id="rId8" Type="http://schemas.openxmlformats.org/officeDocument/2006/relationships/image" Target="../media/image3.png"/><Relationship Id="rId13" Type="http://schemas.openxmlformats.org/officeDocument/2006/relationships/image" Target="../media/image25.png"/><Relationship Id="rId3" Type="http://schemas.openxmlformats.org/officeDocument/2006/relationships/image" Target="../media/image21.svg"/><Relationship Id="rId7" Type="http://schemas.openxmlformats.org/officeDocument/2006/relationships/hyperlink" Target="https://support.office.com/ja-jp/article/%e8%a1%8c%e3%81%8b%e3%82%89%e5%88%97%e3%80%81%e3%81%be%e3%81%9f%e3%81%af%e5%88%97%e3%81%8b%e3%82%89%e8%a1%8c%e3%81%ab%e3%83%87%e3%83%bc%e3%82%bf%e3%82%92%e5%85%a5%e3%82%8c%e6%9b%bf%e3%81%88%e3%82%8b-%e9%85%8d%e7%bd%ae%e3%81%ae%e8%bb%a2%e6%8f%9b-3419F2E3-BEAB-4318-AAE5-D0F862209744?ui=ja-JP&amp;rs=ja-JP&amp;ad=JP" TargetMode="External"/><Relationship Id="rId12" Type="http://schemas.openxmlformats.org/officeDocument/2006/relationships/image" Target="../media/image24.png"/><Relationship Id="rId2" Type="http://schemas.openxmlformats.org/officeDocument/2006/relationships/image" Target="../media/image20.png"/><Relationship Id="rId1" Type="http://schemas.openxmlformats.org/officeDocument/2006/relationships/hyperlink" Target="#'5. &#20006;&#12409;&#26367;&#12360;&#12392;&#12501;&#12451;&#12523;&#12479;&#12540;'!A1"/><Relationship Id="rId6" Type="http://schemas.openxmlformats.org/officeDocument/2006/relationships/hyperlink" Target="#'4. &#36578;&#32622;'!A1"/><Relationship Id="rId11" Type="http://schemas.openxmlformats.org/officeDocument/2006/relationships/hyperlink" Target="https://support.office.com/ja-jp/article/%e9%85%8d%e5%88%97%e6%95%b0%e5%bc%8f%e3%82%92%e4%bd%9c%e6%88%90%e3%81%99%e3%82%8b-E43E12E0-AFC6-4A12-BC7F-48361075954D?ui=ja-JP&amp;rs=ja-JP&amp;ad=JP" TargetMode="External"/><Relationship Id="rId5" Type="http://schemas.openxmlformats.org/officeDocument/2006/relationships/image" Target="../media/image23.svg"/><Relationship Id="rId10" Type="http://schemas.openxmlformats.org/officeDocument/2006/relationships/hyperlink" Target="https://support.office.com/ja-jp/article/TRANSPOSE-%e9%96%a2%e6%95%b0-ED039415-ED8A-4A81-93E9-4B6DFAC76027?ui=ja-JP&amp;rs=ja-JP&amp;ad=JP" TargetMode="External"/><Relationship Id="rId4" Type="http://schemas.openxmlformats.org/officeDocument/2006/relationships/image" Target="../media/image22.png"/><Relationship Id="rId9" Type="http://schemas.openxmlformats.org/officeDocument/2006/relationships/image" Target="../media/image4.svg"/><Relationship Id="rId14" Type="http://schemas.openxmlformats.org/officeDocument/2006/relationships/image" Target="../media/image26.svg"/></Relationships>
</file>

<file path=xl/drawings/_rels/drawing6.xml.rels><?xml version="1.0" encoding="UTF-8" standalone="yes"?>
<Relationships xmlns="http://schemas.openxmlformats.org/package/2006/relationships"><Relationship Id="rId8" Type="http://schemas.openxmlformats.org/officeDocument/2006/relationships/hyperlink" Target="https://support.office.com/ja-jp/article/%e7%af%84%e5%9b%b2%e3%81%be%e3%81%9f%e3%81%af%e3%83%86%e3%83%bc%e3%83%96%e3%83%ab%e3%81%ae%e3%83%87%e3%83%bc%e3%82%bf%e3%82%92%e4%b8%a6%e3%81%b9%e6%9b%bf%e3%81%88%e3%82%8b-62d0b95d-2a90-4610-a6ae-2e545c4a4654?ui=ja" TargetMode="External"/><Relationship Id="rId3" Type="http://schemas.openxmlformats.org/officeDocument/2006/relationships/hyperlink" Target="#'6. &#34920;'!A1"/><Relationship Id="rId7" Type="http://schemas.openxmlformats.org/officeDocument/2006/relationships/hyperlink" Target="#'5. &#20006;&#12409;&#26367;&#12360;&#12392;&#12501;&#12451;&#12523;&#12479;&#12540;'!A1"/><Relationship Id="rId2" Type="http://schemas.openxmlformats.org/officeDocument/2006/relationships/image" Target="../media/image12.svg"/><Relationship Id="rId1" Type="http://schemas.openxmlformats.org/officeDocument/2006/relationships/image" Target="../media/image11.png"/><Relationship Id="rId6" Type="http://schemas.openxmlformats.org/officeDocument/2006/relationships/image" Target="../media/image8.svg"/><Relationship Id="rId11" Type="http://schemas.openxmlformats.org/officeDocument/2006/relationships/hyperlink" Target="https://support.office.com/ja-jp/article/%e7%af%84%e5%9b%b2%e3%81%be%e3%81%9f%e3%81%af%e3%83%86%e3%83%bc%e3%83%96%e3%83%ab%e3%81%ae%e3%83%87%e3%83%bc%e3%82%bf%e3%82%92%e6%8a%bd%e5%87%ba%e3%81%99%e3%82%8b-01832226-31b5-4568-8806-38c37dcc180e?ui=ja-JP&amp;rs=ja" TargetMode="External"/><Relationship Id="rId5" Type="http://schemas.openxmlformats.org/officeDocument/2006/relationships/image" Target="../media/image7.png"/><Relationship Id="rId10" Type="http://schemas.openxmlformats.org/officeDocument/2006/relationships/image" Target="../media/image4.svg"/><Relationship Id="rId4" Type="http://schemas.openxmlformats.org/officeDocument/2006/relationships/image" Target="../media/image27.png"/><Relationship Id="rId9" Type="http://schemas.openxmlformats.org/officeDocument/2006/relationships/image" Target="../media/image3.png"/></Relationships>
</file>

<file path=xl/drawings/_rels/drawing7.xml.rels><?xml version="1.0" encoding="UTF-8" standalone="yes"?>
<Relationships xmlns="http://schemas.openxmlformats.org/package/2006/relationships"><Relationship Id="rId8" Type="http://schemas.openxmlformats.org/officeDocument/2006/relationships/image" Target="../media/image16.svg"/><Relationship Id="rId13" Type="http://schemas.openxmlformats.org/officeDocument/2006/relationships/image" Target="../media/image4.svg"/><Relationship Id="rId3" Type="http://schemas.openxmlformats.org/officeDocument/2006/relationships/image" Target="../media/image5.png"/><Relationship Id="rId7" Type="http://schemas.openxmlformats.org/officeDocument/2006/relationships/image" Target="../media/image15.png"/><Relationship Id="rId12" Type="http://schemas.openxmlformats.org/officeDocument/2006/relationships/image" Target="../media/image3.png"/><Relationship Id="rId2" Type="http://schemas.openxmlformats.org/officeDocument/2006/relationships/image" Target="../media/image28.png"/><Relationship Id="rId1" Type="http://schemas.openxmlformats.org/officeDocument/2006/relationships/hyperlink" Target="#'7. &#12489;&#12525;&#12483;&#12503;&#12480;&#12454;&#12531;'!A1"/><Relationship Id="rId6" Type="http://schemas.openxmlformats.org/officeDocument/2006/relationships/image" Target="../media/image12.svg"/><Relationship Id="rId11" Type="http://schemas.openxmlformats.org/officeDocument/2006/relationships/hyperlink" Target="https://support.office.com/ja-jp/article/Excel-%e3%81%ae%e3%83%86%e3%83%bc%e3%83%96%e3%83%ab%e3%81%ae%e6%a6%82%e8%a6%81-7AB0BB7D-3A9E-4B56-A3C9-6C94334E492C?ui=ja-JP&amp;rs=ja-JP&amp;ad=JP" TargetMode="External"/><Relationship Id="rId5" Type="http://schemas.openxmlformats.org/officeDocument/2006/relationships/image" Target="../media/image11.png"/><Relationship Id="rId15" Type="http://schemas.openxmlformats.org/officeDocument/2006/relationships/hyperlink" Target="https://support.office.com/ja-jp/article/Excel-%e3%81%ae%e3%83%86%e3%83%bc%e3%83%96%e3%83%ab%e3%81%ae%e9%9b%86%e8%a8%88%e5%88%97%e3%82%92%e4%bd%bf%e7%94%a8%e3%81%99%e3%82%8b-873FBAC6-7110-4300-8F6F-AAFA2EA11CE8?ui=ja-JP&amp;rs=ja-JP&amp;ad=JP" TargetMode="External"/><Relationship Id="rId10" Type="http://schemas.openxmlformats.org/officeDocument/2006/relationships/hyperlink" Target="#'6. &#34920;'!A1"/><Relationship Id="rId4" Type="http://schemas.openxmlformats.org/officeDocument/2006/relationships/image" Target="../media/image6.svg"/><Relationship Id="rId9" Type="http://schemas.openxmlformats.org/officeDocument/2006/relationships/image" Target="../media/image29.png"/><Relationship Id="rId14" Type="http://schemas.openxmlformats.org/officeDocument/2006/relationships/hyperlink" Target="https://support.office.com/ja-jp/article/Excel-%e3%81%ae%e3%83%86%e3%83%bc%e3%83%96%e3%83%ab%e3%81%ae%e3%83%87%e3%83%bc%e3%82%bf%e3%82%92%e9%9b%86%e8%a8%88%e3%81%99%e3%82%8b-6944378F-A222-4449-93D8-474386B11F20?ui=ja-JP&amp;rs=ja-JP&amp;ad=JP" TargetMode="External"/></Relationships>
</file>

<file path=xl/drawings/_rels/drawing8.xml.rels><?xml version="1.0" encoding="UTF-8" standalone="yes"?>
<Relationships xmlns="http://schemas.openxmlformats.org/package/2006/relationships"><Relationship Id="rId8" Type="http://schemas.openxmlformats.org/officeDocument/2006/relationships/hyperlink" Target="#'7. &#12489;&#12525;&#12483;&#12503;&#12480;&#12454;&#12531;'!A1"/><Relationship Id="rId3" Type="http://schemas.openxmlformats.org/officeDocument/2006/relationships/image" Target="../media/image31.png"/><Relationship Id="rId7" Type="http://schemas.openxmlformats.org/officeDocument/2006/relationships/image" Target="../media/image6.svg"/><Relationship Id="rId12" Type="http://schemas.openxmlformats.org/officeDocument/2006/relationships/hyperlink" Target="https://support.office.com/ja-jp/article/%e3%83%89%e3%83%ad%e3%83%83%e3%83%97%e3%83%80%e3%82%a6%e3%83%b3-%e3%83%aa%e3%82%b9%e3%83%88%e3%82%92%e4%bd%9c%e6%88%90%e3%81%99%e3%82%8b-7693307A-59EF-400A-B769-C5402DCE407B?ui=ja-JP&amp;rs=ja-JP&amp;ad=JP" TargetMode="External"/><Relationship Id="rId2" Type="http://schemas.openxmlformats.org/officeDocument/2006/relationships/image" Target="../media/image30.png"/><Relationship Id="rId1" Type="http://schemas.openxmlformats.org/officeDocument/2006/relationships/hyperlink" Target="#'8. &#20998;&#26512;'!A1"/><Relationship Id="rId6" Type="http://schemas.openxmlformats.org/officeDocument/2006/relationships/image" Target="../media/image5.png"/><Relationship Id="rId11" Type="http://schemas.openxmlformats.org/officeDocument/2006/relationships/image" Target="../media/image4.svg"/><Relationship Id="rId5" Type="http://schemas.openxmlformats.org/officeDocument/2006/relationships/image" Target="../media/image26.svg"/><Relationship Id="rId10" Type="http://schemas.openxmlformats.org/officeDocument/2006/relationships/image" Target="../media/image3.png"/><Relationship Id="rId4" Type="http://schemas.openxmlformats.org/officeDocument/2006/relationships/image" Target="../media/image25.png"/><Relationship Id="rId9" Type="http://schemas.openxmlformats.org/officeDocument/2006/relationships/hyperlink" Target="https://support.office.com/ja-jp/article/%e3%82%bb%e3%83%ab%e3%81%ab%e3%83%87%e3%83%bc%e3%82%bf%e3%81%ae%e5%85%a5%e5%8a%9b%e8%a6%8f%e5%89%87%e3%82%92%e9%81%a9%e7%94%a8%e3%81%99%e3%82%8b-29FECBCC-D1B9-42C1-9D76-EFF3CE5F7249?ui=ja-JP&amp;rs=ja-JP&amp;ad=JP" TargetMode="External"/></Relationships>
</file>

<file path=xl/drawings/_rels/drawing9.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https://support.office.com/ja-jp/article/%e3%83%87%e3%83%bc%e3%82%bf%e3%82%92%e3%81%99%e3%81%90%e3%81%ab%e5%88%86%e6%9e%90%e3%81%99%e3%82%8b-9e382e73-7f5e-495a-a8dc-be8225b1bb78?ui=ja-JP&amp;rs=ja-JP&amp;ad=JP" TargetMode="External"/><Relationship Id="rId7" Type="http://schemas.openxmlformats.org/officeDocument/2006/relationships/image" Target="../media/image32.png"/><Relationship Id="rId2" Type="http://schemas.openxmlformats.org/officeDocument/2006/relationships/hyperlink" Target="#'9. &#12464;&#12521;&#12501;'!A1"/><Relationship Id="rId1" Type="http://schemas.openxmlformats.org/officeDocument/2006/relationships/hyperlink" Target="#'8. &#20998;&#26512;'!A1"/><Relationship Id="rId6" Type="http://schemas.openxmlformats.org/officeDocument/2006/relationships/hyperlink" Target="https://support.office.com/ja-jp/article/%e3%82%b9%e3%83%91%e3%83%bc%e3%82%af%e3%83%a9%e3%82%a4%e3%83%b3%e3%82%92%e4%bd%bf%e3%81%a3%e3%81%a6%e3%83%87%e3%83%bc%e3%82%bf%e3%81%ae%e5%82%be%e5%90%91%e3%82%92%e5%88%86%e6%9e%90%e3%81%99%e3%82%8b-be6579cf-a8e3-471a-a459-873614413ce1?ui=ja-JP&amp;rs=ja-JP&amp;ad=JP" TargetMode="External"/><Relationship Id="rId5" Type="http://schemas.openxmlformats.org/officeDocument/2006/relationships/image" Target="../media/image4.svg"/><Relationship Id="rId4" Type="http://schemas.openxmlformats.org/officeDocument/2006/relationships/image" Target="../media/image3.png"/><Relationship Id="rId9" Type="http://schemas.openxmlformats.org/officeDocument/2006/relationships/image" Target="../media/image6.svg"/></Relationships>
</file>

<file path=xl/drawings/drawing1.xml><?xml version="1.0" encoding="utf-8"?>
<xdr:wsDr xmlns:xdr="http://schemas.openxmlformats.org/drawingml/2006/spreadsheetDrawing" xmlns:a="http://schemas.openxmlformats.org/drawingml/2006/main">
  <xdr:absoluteAnchor>
    <xdr:pos x="161925" y="4381501"/>
    <xdr:ext cx="1879313" cy="996949"/>
    <xdr:pic>
      <xdr:nvPicPr>
        <xdr:cNvPr id="2" name="図 1" descr="Excel のロゴ">
          <a:extLst>
            <a:ext uri="{FF2B5EF4-FFF2-40B4-BE49-F238E27FC236}">
              <a16:creationId xmlns:a16="http://schemas.microsoft.com/office/drawing/2014/main" id="{A39B9480-3541-452F-8E2C-7638C9D831D9}"/>
            </a:ext>
          </a:extLst>
        </xdr:cNvPr>
        <xdr:cNvPicPr>
          <a:picLocks noChangeAspect="1"/>
        </xdr:cNvPicPr>
      </xdr:nvPicPr>
      <xdr:blipFill>
        <a:blip xmlns:r="http://schemas.openxmlformats.org/officeDocument/2006/relationships" r:embed="rId1"/>
        <a:stretch>
          <a:fillRect/>
        </a:stretch>
      </xdr:blipFill>
      <xdr:spPr>
        <a:xfrm>
          <a:off x="161925" y="4381501"/>
          <a:ext cx="1879313" cy="996949"/>
        </a:xfrm>
        <a:prstGeom prst="rect">
          <a:avLst/>
        </a:prstGeom>
      </xdr:spPr>
    </xdr:pic>
    <xdr:clientData/>
  </xdr:absoluteAnchor>
  <xdr:absoluteAnchor>
    <xdr:pos x="6638925" y="4641850"/>
    <xdr:ext cx="1494282" cy="514350"/>
    <xdr:sp macro="" textlink="">
      <xdr:nvSpPr>
        <xdr:cNvPr id="3" name="[次へ] ボタン" descr="次の手順に移動するためのハイパーリンクが設定されたボタンの図形です">
          <a:hlinkClick xmlns:r="http://schemas.openxmlformats.org/officeDocument/2006/relationships" r:id="rId2" tooltip="ツアーを開始するときに選択します"/>
          <a:extLst>
            <a:ext uri="{FF2B5EF4-FFF2-40B4-BE49-F238E27FC236}">
              <a16:creationId xmlns:a16="http://schemas.microsoft.com/office/drawing/2014/main" id="{515C1B7E-43A8-4738-9A55-DDB970E4CB21}"/>
            </a:ext>
          </a:extLst>
        </xdr:cNvPr>
        <xdr:cNvSpPr/>
      </xdr:nvSpPr>
      <xdr:spPr>
        <a:xfrm>
          <a:off x="6638925" y="4641850"/>
          <a:ext cx="1494282" cy="514350"/>
        </a:xfrm>
        <a:prstGeom prst="rect">
          <a:avLst/>
        </a:prstGeom>
        <a:solidFill>
          <a:schemeClr val="bg1"/>
        </a:solidFill>
        <a:ln>
          <a:solidFill>
            <a:srgbClr val="21734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r>
            <a:rPr lang="ja" sz="1750" b="0" cap="none" spc="0" baseline="0">
              <a:ln>
                <a:noFill/>
              </a:ln>
              <a:solidFill>
                <a:srgbClr val="217346"/>
              </a:solidFill>
              <a:effectLst/>
              <a:latin typeface="Meiryo UI" panose="020B0604030504040204" pitchFamily="50" charset="-128"/>
              <a:ea typeface="Meiryo UI" panose="020B0604030504040204" pitchFamily="50" charset="-128"/>
              <a:cs typeface="Segoe UI" panose="020B0502040204020203" pitchFamily="34" charset="0"/>
            </a:rPr>
            <a:t>始めましょう &gt;</a:t>
          </a:r>
          <a:endParaRPr lang="en-US" sz="1750" b="0" cap="none" spc="0">
            <a:ln>
              <a:noFill/>
            </a:ln>
            <a:solidFill>
              <a:srgbClr val="217346"/>
            </a:solidFill>
            <a:effectLst/>
            <a:latin typeface="Meiryo UI" panose="020B0604030504040204" pitchFamily="50" charset="-128"/>
            <a:ea typeface="Meiryo UI" panose="020B0604030504040204" pitchFamily="50" charset="-128"/>
            <a:cs typeface="Segoe UI" panose="020B0502040204020203" pitchFamily="34" charset="0"/>
          </a:endParaRPr>
        </a:p>
      </xdr:txBody>
    </xdr:sp>
    <xdr:clientData fPrintsWithSheet="0"/>
  </xdr:absoluteAnchor>
</xdr:wsDr>
</file>

<file path=xl/drawings/drawing10.xml><?xml version="1.0" encoding="utf-8"?>
<xdr:wsDr xmlns:xdr="http://schemas.openxmlformats.org/drawingml/2006/spreadsheetDrawing" xmlns:a="http://schemas.openxmlformats.org/drawingml/2006/main">
  <xdr:oneCellAnchor>
    <xdr:from>
      <xdr:col>2</xdr:col>
      <xdr:colOff>723900</xdr:colOff>
      <xdr:row>13</xdr:row>
      <xdr:rowOff>161925</xdr:rowOff>
    </xdr:from>
    <xdr:ext cx="3143250" cy="1508760"/>
    <xdr:grpSp>
      <xdr:nvGrpSpPr>
        <xdr:cNvPr id="2" name="グループ 4" descr="特別課題&#10;グラフのすぐ下にデータ テーブルが必要ですか?グラフをクリックします。[グラフ ツール] タブの [デザイン] をクリックします。[グラフ要素を追加]、[データ テーブル]、[凡例マーカーあり] の順にクリックします。">
          <a:extLst>
            <a:ext uri="{FF2B5EF4-FFF2-40B4-BE49-F238E27FC236}">
              <a16:creationId xmlns:a16="http://schemas.microsoft.com/office/drawing/2014/main" id="{0B3A4B25-36ED-4065-BB39-B65C9B41AF9B}"/>
            </a:ext>
          </a:extLst>
        </xdr:cNvPr>
        <xdr:cNvGrpSpPr/>
      </xdr:nvGrpSpPr>
      <xdr:grpSpPr>
        <a:xfrm>
          <a:off x="7112000" y="3209925"/>
          <a:ext cx="3143250" cy="1508760"/>
          <a:chOff x="7096125" y="3419475"/>
          <a:chExt cx="3143250" cy="1257300"/>
        </a:xfrm>
      </xdr:grpSpPr>
      <xdr:sp macro="" textlink="">
        <xdr:nvSpPr>
          <xdr:cNvPr id="3" name="手順" descr="特別課題&#10;グラフのすぐ下にデータ テーブルが必要ですか?グラフをクリックします。[グラフ ツール] タブの [デザイン] をクリックします。[グラフ要素を追加]、[データ テーブル]、[凡例マーカーあり] の順にクリックします。">
            <a:extLst>
              <a:ext uri="{FF2B5EF4-FFF2-40B4-BE49-F238E27FC236}">
                <a16:creationId xmlns:a16="http://schemas.microsoft.com/office/drawing/2014/main" id="{A9CE8B8D-F87E-415E-80A6-0C93ACD2AADC}"/>
              </a:ext>
            </a:extLst>
          </xdr:cNvPr>
          <xdr:cNvSpPr txBox="1"/>
        </xdr:nvSpPr>
        <xdr:spPr>
          <a:xfrm>
            <a:off x="7455706" y="3419475"/>
            <a:ext cx="2783669"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200" b="1" kern="0">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rPr>
              <a:t>特別課題</a:t>
            </a:r>
            <a:endParaRPr lang="en-US" sz="1200" b="1">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endParaRPr>
          </a:p>
          <a:p>
            <a:pPr lvl="0" rtl="0">
              <a:defRPr/>
            </a:pPr>
            <a:r>
              <a:rPr lang="ja"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グラフのすぐ下にデータ テーブルが必要ですか?</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グラフをクリックします。[</a:t>
            </a:r>
            <a:r>
              <a:rPr lang="ja" sz="1100" b="1"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グラフ ツール</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 タブの [</a:t>
            </a:r>
            <a:r>
              <a:rPr lang="ja" sz="1100" b="1"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デザイン</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 をクリックします。[</a:t>
            </a:r>
            <a:r>
              <a:rPr lang="ja" sz="1100" b="1"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グラフ要素を追加</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a:t>
            </a:r>
            <a:r>
              <a:rPr lang="ja" sz="1100" b="1"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データ テーブル</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 </a:t>
            </a:r>
            <a:r>
              <a:rPr lang="ja" sz="1100" b="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a:t>
            </a:r>
            <a:r>
              <a:rPr lang="ja" sz="1100" b="1"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凡例マーカーあり</a:t>
            </a:r>
            <a:r>
              <a:rPr lang="ja" sz="1100" b="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 の順にクリックします。  </a:t>
            </a:r>
            <a:endParaRPr lang="en-US" sz="1100" b="0" i="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pic>
        <xdr:nvPicPr>
          <xdr:cNvPr id="4" name="グラフィック 263" descr="リボン">
            <a:extLst>
              <a:ext uri="{FF2B5EF4-FFF2-40B4-BE49-F238E27FC236}">
                <a16:creationId xmlns:a16="http://schemas.microsoft.com/office/drawing/2014/main" id="{14352E52-462C-43AE-81EE-C15B15B044C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096125" y="3474301"/>
            <a:ext cx="471716" cy="439736"/>
          </a:xfrm>
          <a:prstGeom prst="rect">
            <a:avLst/>
          </a:prstGeom>
        </xdr:spPr>
      </xdr:pic>
    </xdr:grpSp>
    <xdr:clientData/>
  </xdr:oneCellAnchor>
  <xdr:oneCellAnchor>
    <xdr:from>
      <xdr:col>0</xdr:col>
      <xdr:colOff>333375</xdr:colOff>
      <xdr:row>0</xdr:row>
      <xdr:rowOff>266700</xdr:rowOff>
    </xdr:from>
    <xdr:ext cx="5695950" cy="4810125"/>
    <xdr:grpSp>
      <xdr:nvGrpSpPr>
        <xdr:cNvPr id="5" name="便利なおすすめグラフ機能" descr="便利なおすすめグラフ機能&#10;右側のデータの任意の場所をクリックし、[挿入]、[おすすめグラフ] の順にクリックします。&#10;推奨されるグラフがいくつか表示されます。左側で集合縦棒と呼ばれる 2 つ目のグラフをクリックします。[OK] をクリックします。&#10;年ごとの会議出席者の合計数を示す縦棒グラフが表示されます。グラフは自由に移動できます。&#10;ここで、近似曲線を追加します。グラフを選択すると、Excel ウィンドウの上部に [グラフ ツール] タブが表示されます。&#10;[グラフ ツール] タブの [デザイン] をクリックします。次に、[グラフ要素を追加]、[近似曲線]、[線形] の順にクリックします。販売数の経時的なおおよその傾向を示す近似曲線が表示されます。&#10;さらに詳しく&#10;次の手順へ">
          <a:extLst>
            <a:ext uri="{FF2B5EF4-FFF2-40B4-BE49-F238E27FC236}">
              <a16:creationId xmlns:a16="http://schemas.microsoft.com/office/drawing/2014/main" id="{281D7993-F445-4BB1-AAA0-3437AA2C039A}"/>
            </a:ext>
          </a:extLst>
        </xdr:cNvPr>
        <xdr:cNvGrpSpPr/>
      </xdr:nvGrpSpPr>
      <xdr:grpSpPr>
        <a:xfrm>
          <a:off x="333375" y="266700"/>
          <a:ext cx="5695950" cy="4810125"/>
          <a:chOff x="0" y="0"/>
          <a:chExt cx="5695950" cy="4810125"/>
        </a:xfrm>
      </xdr:grpSpPr>
      <xdr:sp macro="" textlink="">
        <xdr:nvSpPr>
          <xdr:cNvPr id="6" name="四角形 77" descr="背景">
            <a:extLst>
              <a:ext uri="{FF2B5EF4-FFF2-40B4-BE49-F238E27FC236}">
                <a16:creationId xmlns:a16="http://schemas.microsoft.com/office/drawing/2014/main" id="{FE6A75C0-4B65-472A-A262-DA7268EBB786}"/>
              </a:ext>
            </a:extLst>
          </xdr:cNvPr>
          <xdr:cNvSpPr/>
        </xdr:nvSpPr>
        <xdr:spPr>
          <a:xfrm>
            <a:off x="0" y="0"/>
            <a:ext cx="5695950" cy="48101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7" name="手順" descr="便利なおすすめグラフ機能">
            <a:extLst>
              <a:ext uri="{FF2B5EF4-FFF2-40B4-BE49-F238E27FC236}">
                <a16:creationId xmlns:a16="http://schemas.microsoft.com/office/drawing/2014/main" id="{213DD9A0-0DA2-4DB2-8667-8B06EC6B3842}"/>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24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便利なおすすめグラフ機能</a:t>
            </a:r>
            <a:endParaRPr lang="en-US" sz="240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8" name="直線​​コネクタ 79" descr="装飾線">
            <a:extLst>
              <a:ext uri="{FF2B5EF4-FFF2-40B4-BE49-F238E27FC236}">
                <a16:creationId xmlns:a16="http://schemas.microsoft.com/office/drawing/2014/main" id="{7EF78422-5D2B-4218-A3A2-26EE506CA10F}"/>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9" name="[次へ] ボタン" descr="さらに詳しく">
            <a:extLst>
              <a:ext uri="{FF2B5EF4-FFF2-40B4-BE49-F238E27FC236}">
                <a16:creationId xmlns:a16="http://schemas.microsoft.com/office/drawing/2014/main" id="{B778DFF6-BBD4-4CEC-9B00-0513F4E85607}"/>
              </a:ext>
            </a:extLst>
          </xdr:cNvPr>
          <xdr:cNvSpPr/>
        </xdr:nvSpPr>
        <xdr:spPr>
          <a:xfrm>
            <a:off x="234924" y="3985382"/>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ja" sz="1200">
                <a:solidFill>
                  <a:srgbClr val="0B744D"/>
                </a:solidFill>
                <a:latin typeface="Meiryo UI" panose="020B0604030504040204" pitchFamily="50" charset="-128"/>
                <a:ea typeface="Meiryo UI" panose="020B0604030504040204" pitchFamily="50" charset="-128"/>
                <a:cs typeface="Segoe UI" pitchFamily="34" charset="0"/>
              </a:rPr>
              <a:t>さらに詳しく</a:t>
            </a:r>
          </a:p>
        </xdr:txBody>
      </xdr:sp>
      <xdr:cxnSp macro="">
        <xdr:nvCxnSpPr>
          <xdr:cNvPr id="10" name="直線​​コネクタ 81" descr="装飾線">
            <a:extLst>
              <a:ext uri="{FF2B5EF4-FFF2-40B4-BE49-F238E27FC236}">
                <a16:creationId xmlns:a16="http://schemas.microsoft.com/office/drawing/2014/main" id="{A50092FB-168A-48B4-A11E-F227EF1C9D9D}"/>
              </a:ext>
            </a:extLst>
          </xdr:cNvPr>
          <xdr:cNvCxnSpPr>
            <a:cxnSpLocks/>
          </xdr:cNvCxnSpPr>
        </xdr:nvCxnSpPr>
        <xdr:spPr>
          <a:xfrm>
            <a:off x="234924" y="372427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1" name="[次へ] ボタン" descr="[次の手順へ] ボタン。次のシートへのハイパーリンクが設定されています">
            <a:hlinkClick xmlns:r="http://schemas.openxmlformats.org/officeDocument/2006/relationships" r:id="rId3" tooltip="次の手順に進むときに選択します"/>
            <a:extLst>
              <a:ext uri="{FF2B5EF4-FFF2-40B4-BE49-F238E27FC236}">
                <a16:creationId xmlns:a16="http://schemas.microsoft.com/office/drawing/2014/main" id="{FBD94366-0A77-4E3F-A842-7A2F07C16E91}"/>
              </a:ext>
            </a:extLst>
          </xdr:cNvPr>
          <xdr:cNvSpPr/>
        </xdr:nvSpPr>
        <xdr:spPr>
          <a:xfrm>
            <a:off x="4293870" y="3985382"/>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ja" sz="1200">
                <a:solidFill>
                  <a:srgbClr val="0B744D"/>
                </a:solidFill>
                <a:latin typeface="Meiryo UI" panose="020B0604030504040204" pitchFamily="50" charset="-128"/>
                <a:ea typeface="Meiryo UI" panose="020B0604030504040204" pitchFamily="50" charset="-128"/>
                <a:cs typeface="Segoe UI" pitchFamily="34" charset="0"/>
              </a:rPr>
              <a:t>次の手順へ</a:t>
            </a:r>
          </a:p>
        </xdr:txBody>
      </xdr:sp>
      <xdr:sp macro="" textlink="">
        <xdr:nvSpPr>
          <xdr:cNvPr id="12" name="手順" descr="右側のデータの任意の場所をクリックし、[挿入]、[おすすめグラフ] の順にクリックします">
            <a:extLst>
              <a:ext uri="{FF2B5EF4-FFF2-40B4-BE49-F238E27FC236}">
                <a16:creationId xmlns:a16="http://schemas.microsoft.com/office/drawing/2014/main" id="{582A538B-3D56-4F8E-B074-2187408CB518}"/>
              </a:ext>
            </a:extLst>
          </xdr:cNvPr>
          <xdr:cNvSpPr txBox="1"/>
        </xdr:nvSpPr>
        <xdr:spPr>
          <a:xfrm>
            <a:off x="638783" y="814277"/>
            <a:ext cx="4809516" cy="4214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右側のデータの任意の場所をクリックし、[</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挿入</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おすすめグラフ</a:t>
            </a:r>
            <a:r>
              <a:rPr lang="ja" sz="1050" b="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の順にクリックします。</a:t>
            </a:r>
          </a:p>
        </xdr:txBody>
      </xdr:sp>
      <xdr:sp macro="" textlink="">
        <xdr:nvSpPr>
          <xdr:cNvPr id="13" name="円 84" descr="1">
            <a:extLst>
              <a:ext uri="{FF2B5EF4-FFF2-40B4-BE49-F238E27FC236}">
                <a16:creationId xmlns:a16="http://schemas.microsoft.com/office/drawing/2014/main" id="{FDED25BD-9C81-4620-8179-B02D591DEE78}"/>
              </a:ext>
            </a:extLst>
          </xdr:cNvPr>
          <xdr:cNvSpPr/>
        </xdr:nvSpPr>
        <xdr:spPr>
          <a:xfrm>
            <a:off x="231749" y="77177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1</a:t>
            </a:r>
          </a:p>
        </xdr:txBody>
      </xdr:sp>
      <xdr:sp macro="" textlink="">
        <xdr:nvSpPr>
          <xdr:cNvPr id="14" name="手順" descr="推奨されるグラフがいくつか表示されます。左側で集合縦棒と呼ばれる 2 つ目のグラフをクリックします。[OK] をクリックします">
            <a:extLst>
              <a:ext uri="{FF2B5EF4-FFF2-40B4-BE49-F238E27FC236}">
                <a16:creationId xmlns:a16="http://schemas.microsoft.com/office/drawing/2014/main" id="{52567A6F-71F6-42B9-806B-32814F3C2D74}"/>
              </a:ext>
            </a:extLst>
          </xdr:cNvPr>
          <xdr:cNvSpPr txBox="1"/>
        </xdr:nvSpPr>
        <xdr:spPr>
          <a:xfrm>
            <a:off x="638782" y="1319302"/>
            <a:ext cx="4809517" cy="499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推奨されるグラフがいくつか表示されます。左側で集合縦棒と呼ばれる 2 つ目のグラフをクリックします。[</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OK</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をクリックします。</a:t>
            </a:r>
          </a:p>
        </xdr:txBody>
      </xdr:sp>
      <xdr:sp macro="" textlink="">
        <xdr:nvSpPr>
          <xdr:cNvPr id="15" name="円 86" descr="2">
            <a:extLst>
              <a:ext uri="{FF2B5EF4-FFF2-40B4-BE49-F238E27FC236}">
                <a16:creationId xmlns:a16="http://schemas.microsoft.com/office/drawing/2014/main" id="{8607E6C4-1F89-4DEC-BB19-A493002D85B7}"/>
              </a:ext>
            </a:extLst>
          </xdr:cNvPr>
          <xdr:cNvSpPr/>
        </xdr:nvSpPr>
        <xdr:spPr>
          <a:xfrm>
            <a:off x="231749" y="127680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2</a:t>
            </a:r>
          </a:p>
        </xdr:txBody>
      </xdr:sp>
      <xdr:sp macro="" textlink="">
        <xdr:nvSpPr>
          <xdr:cNvPr id="16" name="手順" descr="年ごとの会議出席者の合計数を示す縦棒グラフが表示されます。グラフは自由に移動できます。&#10;">
            <a:extLst>
              <a:ext uri="{FF2B5EF4-FFF2-40B4-BE49-F238E27FC236}">
                <a16:creationId xmlns:a16="http://schemas.microsoft.com/office/drawing/2014/main" id="{E06EFAD7-1A3F-41FA-A819-075E79E137ED}"/>
              </a:ext>
            </a:extLst>
          </xdr:cNvPr>
          <xdr:cNvSpPr txBox="1"/>
        </xdr:nvSpPr>
        <xdr:spPr>
          <a:xfrm>
            <a:off x="638783" y="1816432"/>
            <a:ext cx="4809516" cy="5171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JP" altLang="en-US"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年ごとの会議出席者の合計数を示す縦棒グラフが表示されます。グラフは自由に移動できます。</a:t>
            </a:r>
            <a:endPar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17" name="円 88" descr="3">
            <a:extLst>
              <a:ext uri="{FF2B5EF4-FFF2-40B4-BE49-F238E27FC236}">
                <a16:creationId xmlns:a16="http://schemas.microsoft.com/office/drawing/2014/main" id="{6679C530-DBB2-40E8-B6DB-561D7D563368}"/>
              </a:ext>
            </a:extLst>
          </xdr:cNvPr>
          <xdr:cNvSpPr/>
        </xdr:nvSpPr>
        <xdr:spPr>
          <a:xfrm>
            <a:off x="231749" y="177393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3</a:t>
            </a:r>
          </a:p>
        </xdr:txBody>
      </xdr:sp>
      <xdr:sp macro="" textlink="">
        <xdr:nvSpPr>
          <xdr:cNvPr id="18" name="手順" descr="ここで、近似曲線を追加します。グラフを選択すると、Excel ウィンドウの上部に [グラフ ツール] タブが表示されます">
            <a:extLst>
              <a:ext uri="{FF2B5EF4-FFF2-40B4-BE49-F238E27FC236}">
                <a16:creationId xmlns:a16="http://schemas.microsoft.com/office/drawing/2014/main" id="{BD8FFB0B-F9EA-4055-A1F1-FC660C581970}"/>
              </a:ext>
            </a:extLst>
          </xdr:cNvPr>
          <xdr:cNvSpPr txBox="1"/>
        </xdr:nvSpPr>
        <xdr:spPr>
          <a:xfrm>
            <a:off x="638783" y="2312507"/>
            <a:ext cx="4809516" cy="5068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ここで、近似曲線を追加します。グラフを選択すると、Excel ウィンドウの上部に [</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グラフ ツール</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タブが表示されます。 </a:t>
            </a:r>
          </a:p>
        </xdr:txBody>
      </xdr:sp>
      <xdr:sp macro="" textlink="">
        <xdr:nvSpPr>
          <xdr:cNvPr id="19" name="円 90" descr="4">
            <a:extLst>
              <a:ext uri="{FF2B5EF4-FFF2-40B4-BE49-F238E27FC236}">
                <a16:creationId xmlns:a16="http://schemas.microsoft.com/office/drawing/2014/main" id="{968E7011-8F5F-4721-A716-A5104FBCAB3D}"/>
              </a:ext>
            </a:extLst>
          </xdr:cNvPr>
          <xdr:cNvSpPr/>
        </xdr:nvSpPr>
        <xdr:spPr>
          <a:xfrm>
            <a:off x="231749" y="227000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4</a:t>
            </a:r>
          </a:p>
        </xdr:txBody>
      </xdr:sp>
      <xdr:sp macro="" textlink="">
        <xdr:nvSpPr>
          <xdr:cNvPr id="20" name="手順" descr="[グラフ ツール] タブの [デザイン] をクリックします。次に、[グラフ要素を追加]、[近似曲線]、[線形] の順にクリックします。販売数の経時的なおおよその傾向を示す近似曲線が表示されます">
            <a:extLst>
              <a:ext uri="{FF2B5EF4-FFF2-40B4-BE49-F238E27FC236}">
                <a16:creationId xmlns:a16="http://schemas.microsoft.com/office/drawing/2014/main" id="{B30798E8-C667-41AD-BC1C-F323A865C428}"/>
              </a:ext>
            </a:extLst>
          </xdr:cNvPr>
          <xdr:cNvSpPr txBox="1"/>
        </xdr:nvSpPr>
        <xdr:spPr>
          <a:xfrm>
            <a:off x="638783" y="2861086"/>
            <a:ext cx="4809516" cy="7869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グラフ ツール</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タブの [</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デザイン</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をクリックします。次に、[</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グラフ要素を追加</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近似曲線</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線形</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の順にクリックします。販売数の経時的なおおよその傾向を示す近似曲線が表示されます。</a:t>
            </a:r>
          </a:p>
        </xdr:txBody>
      </xdr:sp>
      <xdr:sp macro="" textlink="">
        <xdr:nvSpPr>
          <xdr:cNvPr id="21" name="円 92" descr="5">
            <a:extLst>
              <a:ext uri="{FF2B5EF4-FFF2-40B4-BE49-F238E27FC236}">
                <a16:creationId xmlns:a16="http://schemas.microsoft.com/office/drawing/2014/main" id="{6891794A-1E5D-4BEB-9DDE-86A0CDC84905}"/>
              </a:ext>
            </a:extLst>
          </xdr:cNvPr>
          <xdr:cNvSpPr/>
        </xdr:nvSpPr>
        <xdr:spPr>
          <a:xfrm>
            <a:off x="231749" y="281858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5</a:t>
            </a:r>
          </a:p>
        </xdr:txBody>
      </xdr:sp>
    </xdr:grpSp>
    <xdr:clientData/>
  </xdr:oneCellAnchor>
  <xdr:oneCellAnchor>
    <xdr:from>
      <xdr:col>0</xdr:col>
      <xdr:colOff>342900</xdr:colOff>
      <xdr:row>27</xdr:row>
      <xdr:rowOff>171450</xdr:rowOff>
    </xdr:from>
    <xdr:ext cx="5695950" cy="4619625"/>
    <xdr:grpSp>
      <xdr:nvGrpSpPr>
        <xdr:cNvPr id="22" name="横軸と縦軸" descr="横軸と縦軸&#10;在学中に、x 軸と y 軸があることを学習したでしょう。Excel にもこれら 2 つの軸がありますが、呼び方が少し違います。&#10;&#10;Excel では、次のように呼びます。&#10;• 下部に沿った X 軸を横軸と呼びます。&#10;• 上下に走る y 軸を縦軸と呼びます。&#10;&#10;各軸は、数値軸または項目軸のどちらでもかまいません。&#10;• 数値軸は、数値を表します。たとえば、数値軸は、円、時間、期間、気温などを表すことができます。右側の縦軸は、数値軸です。&#10;• 項目軸は、日付、ユーザー名、製品名などを表します。右側の横軸には、2012、2013 などの年があるので、項目軸です">
          <a:extLst>
            <a:ext uri="{FF2B5EF4-FFF2-40B4-BE49-F238E27FC236}">
              <a16:creationId xmlns:a16="http://schemas.microsoft.com/office/drawing/2014/main" id="{530B5A02-1EB8-4C0E-A1F2-7843958A84B4}"/>
            </a:ext>
          </a:extLst>
        </xdr:cNvPr>
        <xdr:cNvGrpSpPr/>
      </xdr:nvGrpSpPr>
      <xdr:grpSpPr>
        <a:xfrm>
          <a:off x="342900" y="5886450"/>
          <a:ext cx="5695950" cy="4619625"/>
          <a:chOff x="390525" y="5943600"/>
          <a:chExt cx="5695950" cy="4619625"/>
        </a:xfrm>
      </xdr:grpSpPr>
      <xdr:sp macro="" textlink="">
        <xdr:nvSpPr>
          <xdr:cNvPr id="23" name="四角形 99" descr="背景">
            <a:extLst>
              <a:ext uri="{FF2B5EF4-FFF2-40B4-BE49-F238E27FC236}">
                <a16:creationId xmlns:a16="http://schemas.microsoft.com/office/drawing/2014/main" id="{A8CB1897-1C9A-408D-B487-FB7142BCFB34}"/>
              </a:ext>
            </a:extLst>
          </xdr:cNvPr>
          <xdr:cNvSpPr/>
        </xdr:nvSpPr>
        <xdr:spPr>
          <a:xfrm>
            <a:off x="390525" y="594360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cxnSp macro="">
        <xdr:nvCxnSpPr>
          <xdr:cNvPr id="24" name="直線​​コネクタ 100" descr="装飾線">
            <a:extLst>
              <a:ext uri="{FF2B5EF4-FFF2-40B4-BE49-F238E27FC236}">
                <a16:creationId xmlns:a16="http://schemas.microsoft.com/office/drawing/2014/main" id="{B57C1BBB-1AB8-42B5-8023-64A5F22AAC13}"/>
              </a:ext>
            </a:extLst>
          </xdr:cNvPr>
          <xdr:cNvCxnSpPr>
            <a:cxnSpLocks/>
          </xdr:cNvCxnSpPr>
        </xdr:nvCxnSpPr>
        <xdr:spPr>
          <a:xfrm>
            <a:off x="625449" y="65697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5" name="直線​​コネクタ 101" descr="装飾線">
            <a:extLst>
              <a:ext uri="{FF2B5EF4-FFF2-40B4-BE49-F238E27FC236}">
                <a16:creationId xmlns:a16="http://schemas.microsoft.com/office/drawing/2014/main" id="{38EC0788-9328-4F97-B533-B46375B2676C}"/>
              </a:ext>
            </a:extLst>
          </xdr:cNvPr>
          <xdr:cNvCxnSpPr>
            <a:cxnSpLocks/>
          </xdr:cNvCxnSpPr>
        </xdr:nvCxnSpPr>
        <xdr:spPr>
          <a:xfrm>
            <a:off x="625449" y="103225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6" name="手順" descr="横軸と縦軸">
            <a:extLst>
              <a:ext uri="{FF2B5EF4-FFF2-40B4-BE49-F238E27FC236}">
                <a16:creationId xmlns:a16="http://schemas.microsoft.com/office/drawing/2014/main" id="{A19D895D-D58C-4677-944A-4B0065BE5C56}"/>
              </a:ext>
            </a:extLst>
          </xdr:cNvPr>
          <xdr:cNvSpPr txBox="1"/>
        </xdr:nvSpPr>
        <xdr:spPr>
          <a:xfrm>
            <a:off x="622273" y="60622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横軸と縦軸</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sp macro="" textlink="">
        <xdr:nvSpPr>
          <xdr:cNvPr id="27" name="手順" descr="在学中に、x 軸と y 軸があることを学習したでしょう。Excel にもこれら 2 つの軸がありますが、呼び方が少し違います。&#10;&#10;Excel では、次のように呼びます。&#10;&#10;• 下部に沿った X 軸を横軸と呼びます。&#10;• 上下に走る y 軸を縦軸と呼びます。&#10;&#10;各軸は、数値軸または項目軸のどちらでもかまいません。&#10;• 数値軸は、数値を表します。たとえば、数値軸は、円、時間、期間、気温などを表すことができます。右側の縦軸は、数値軸です。&#10;• 項目軸は、日付、ユーザー名、製品名などを表します。右側の横軸には、2012、2013 などの年があるので、項目軸です">
            <a:extLst>
              <a:ext uri="{FF2B5EF4-FFF2-40B4-BE49-F238E27FC236}">
                <a16:creationId xmlns:a16="http://schemas.microsoft.com/office/drawing/2014/main" id="{30C386E1-19D1-46BD-B761-8BA29969147A}"/>
              </a:ext>
            </a:extLst>
          </xdr:cNvPr>
          <xdr:cNvSpPr txBox="1"/>
        </xdr:nvSpPr>
        <xdr:spPr>
          <a:xfrm>
            <a:off x="619125" y="6643320"/>
            <a:ext cx="5238750" cy="3438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在学中に、x 軸と y 軸があることを学習したでしょう。Excel にもこれら 2 つの軸がありますが、呼び方が少し違います。 </a:t>
            </a:r>
          </a:p>
          <a:p>
            <a:pPr lvl="0" rtl="0">
              <a:defRPr/>
            </a:pPr>
            <a:endParaRPr lang="en-US"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Excel では、次のように呼びます。</a:t>
            </a:r>
          </a:p>
          <a:p>
            <a:pPr lvl="0" rtl="0">
              <a:defRPr/>
            </a:pPr>
            <a:endParaRPr lang="en-US"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下部に沿った X 軸を</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横軸</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と呼びます。 </a:t>
            </a:r>
          </a:p>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上下に走る y 軸を</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縦軸</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と呼びます。 </a:t>
            </a:r>
          </a:p>
          <a:p>
            <a:pPr lvl="0" rtl="0">
              <a:defRPr/>
            </a:pPr>
            <a:endParaRPr lang="en-US"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各軸は、数値軸または項目軸のどちらでもかまいません。 </a:t>
            </a:r>
          </a:p>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数値軸</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は、数値を表します。たとえば、数値軸は、円、時間、期間、気温などを表すことができます。右側の縦軸は、数値軸です。 </a:t>
            </a:r>
          </a:p>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a:t>
            </a:r>
            <a:r>
              <a:rPr lang="ja-JP" altLang="en-US"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項目軸は</a:t>
            </a:r>
            <a:r>
              <a:rPr lang="ja-JP" altLang="en-US" sz="1050" b="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、日付、ユーザー名、製品名などを表します。右側の横軸には年があるので、項目軸です。</a:t>
            </a:r>
            <a:endParaRPr lang="en-US"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a:p>
            <a:pPr lvl="0" rtl="0">
              <a:defRPr/>
            </a:pPr>
            <a:endParaRPr lang="en-US"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a:p>
            <a:pPr lvl="0" rtl="0">
              <a:defRPr/>
            </a:pPr>
            <a:endParaRPr lang="en-US"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a:p>
            <a:pPr lvl="0" rtl="0">
              <a:defRPr/>
            </a:pPr>
            <a:endParaRPr lang="en-US"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a:p>
            <a:pPr lvl="0" rtl="0">
              <a:defRPr/>
            </a:pPr>
            <a:endParaRPr lang="en-US"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a:p>
            <a:pPr lvl="0" rtl="0">
              <a:defRPr/>
            </a:pPr>
            <a:endParaRPr lang="en-US"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05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endParaRPr>
          </a:p>
        </xdr:txBody>
      </xdr:sp>
    </xdr:grpSp>
    <xdr:clientData/>
  </xdr:oneCellAnchor>
  <xdr:oneCellAnchor>
    <xdr:from>
      <xdr:col>3</xdr:col>
      <xdr:colOff>19050</xdr:colOff>
      <xdr:row>51</xdr:row>
      <xdr:rowOff>133350</xdr:rowOff>
    </xdr:from>
    <xdr:ext cx="5457825" cy="2514600"/>
    <xdr:grpSp>
      <xdr:nvGrpSpPr>
        <xdr:cNvPr id="28" name="第 2 軸のグラフ" descr="複合グラフ">
          <a:extLst>
            <a:ext uri="{FF2B5EF4-FFF2-40B4-BE49-F238E27FC236}">
              <a16:creationId xmlns:a16="http://schemas.microsoft.com/office/drawing/2014/main" id="{4549A793-BE9D-4629-A08E-318AC00800A3}"/>
            </a:ext>
          </a:extLst>
        </xdr:cNvPr>
        <xdr:cNvGrpSpPr/>
      </xdr:nvGrpSpPr>
      <xdr:grpSpPr>
        <a:xfrm>
          <a:off x="7594600" y="10420350"/>
          <a:ext cx="5457825" cy="2514600"/>
          <a:chOff x="7315200" y="10839450"/>
          <a:chExt cx="5457825" cy="2514600"/>
        </a:xfrm>
      </xdr:grpSpPr>
      <xdr:sp macro="" textlink="">
        <xdr:nvSpPr>
          <xdr:cNvPr id="29" name="フリーフォーム:図形 130" descr="かっこ状の線">
            <a:extLst>
              <a:ext uri="{FF2B5EF4-FFF2-40B4-BE49-F238E27FC236}">
                <a16:creationId xmlns:a16="http://schemas.microsoft.com/office/drawing/2014/main" id="{F0CDAEF6-8F79-41A0-B95F-80BD234BFA55}"/>
              </a:ext>
            </a:extLst>
          </xdr:cNvPr>
          <xdr:cNvSpPr/>
        </xdr:nvSpPr>
        <xdr:spPr>
          <a:xfrm>
            <a:off x="11638121" y="10985227"/>
            <a:ext cx="181608" cy="79446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30" name="フリーフォーム:図形 131" descr="かっこ状の線">
            <a:extLst>
              <a:ext uri="{FF2B5EF4-FFF2-40B4-BE49-F238E27FC236}">
                <a16:creationId xmlns:a16="http://schemas.microsoft.com/office/drawing/2014/main" id="{CF5FE82D-891E-4171-9CD8-A070AB9CC6F1}"/>
              </a:ext>
            </a:extLst>
          </xdr:cNvPr>
          <xdr:cNvSpPr/>
        </xdr:nvSpPr>
        <xdr:spPr>
          <a:xfrm rot="10800000" flipH="1">
            <a:off x="11627123" y="12006584"/>
            <a:ext cx="183793" cy="795015"/>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31" name="円弧 30" descr="かっこ状の線">
            <a:extLst>
              <a:ext uri="{FF2B5EF4-FFF2-40B4-BE49-F238E27FC236}">
                <a16:creationId xmlns:a16="http://schemas.microsoft.com/office/drawing/2014/main" id="{F75D33E5-5E65-46FA-B1AD-41F5FBF38E7C}"/>
              </a:ext>
            </a:extLst>
          </xdr:cNvPr>
          <xdr:cNvSpPr/>
        </xdr:nvSpPr>
        <xdr:spPr>
          <a:xfrm rot="16200000">
            <a:off x="11788745" y="11908378"/>
            <a:ext cx="260289"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32" name="円弧 31" descr="かっこ状の線">
            <a:extLst>
              <a:ext uri="{FF2B5EF4-FFF2-40B4-BE49-F238E27FC236}">
                <a16:creationId xmlns:a16="http://schemas.microsoft.com/office/drawing/2014/main" id="{DA4DB56E-A4EF-416A-8E03-1C4513F8220A}"/>
              </a:ext>
            </a:extLst>
          </xdr:cNvPr>
          <xdr:cNvSpPr/>
        </xdr:nvSpPr>
        <xdr:spPr>
          <a:xfrm rot="16200000" flipH="1">
            <a:off x="11786541" y="11641477"/>
            <a:ext cx="260289"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33" name="手順" descr="第 2 軸">
            <a:extLst>
              <a:ext uri="{FF2B5EF4-FFF2-40B4-BE49-F238E27FC236}">
                <a16:creationId xmlns:a16="http://schemas.microsoft.com/office/drawing/2014/main" id="{9F6FCE7C-881E-4EB0-B418-2069A87DD95A}"/>
              </a:ext>
            </a:extLst>
          </xdr:cNvPr>
          <xdr:cNvSpPr txBox="1"/>
        </xdr:nvSpPr>
        <xdr:spPr>
          <a:xfrm>
            <a:off x="11734799" y="11699707"/>
            <a:ext cx="1038226" cy="463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noProof="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第 2</a:t>
            </a:r>
            <a:r>
              <a:rPr lang="en-US" altLang="ja" sz="1100" b="0" i="0" u="none" strike="noStrike" kern="0" cap="none" spc="0" normalizeH="0" baseline="0" noProof="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 </a:t>
            </a:r>
            <a:r>
              <a:rPr lang="ja" sz="1100" b="0" i="0" u="none" strike="noStrike" kern="0" cap="none" spc="0" normalizeH="0" baseline="0" noProof="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軸</a:t>
            </a:r>
            <a:endParaRPr lang="en-US" sz="1100" b="0" i="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graphicFrame macro="">
        <xdr:nvGraphicFramePr>
          <xdr:cNvPr id="34" name="グラフ 33" descr="複合グラフ">
            <a:extLst>
              <a:ext uri="{FF2B5EF4-FFF2-40B4-BE49-F238E27FC236}">
                <a16:creationId xmlns:a16="http://schemas.microsoft.com/office/drawing/2014/main" id="{5AC7F3ED-8A58-4E66-B844-E6F60E28256B}"/>
              </a:ext>
            </a:extLst>
          </xdr:cNvPr>
          <xdr:cNvGraphicFramePr/>
        </xdr:nvGraphicFramePr>
        <xdr:xfrm>
          <a:off x="7315200" y="10839450"/>
          <a:ext cx="4257675" cy="251460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oneCellAnchor>
  <xdr:oneCellAnchor>
    <xdr:from>
      <xdr:col>0</xdr:col>
      <xdr:colOff>342900</xdr:colOff>
      <xdr:row>52</xdr:row>
      <xdr:rowOff>171451</xdr:rowOff>
    </xdr:from>
    <xdr:ext cx="5695950" cy="2781300"/>
    <xdr:grpSp>
      <xdr:nvGrpSpPr>
        <xdr:cNvPr id="35" name="第 2 軸" descr="第 2 軸&#10;グラフに第 2 軸を使用することもできます。第 2 軸は、もう一方の数値軸よりもさまざまな値を表示できる追加の数値軸です。&#10;よく使われる例を右に示します。これは、上のグラフと同じですが、各月の売上金額を表す第 2 縦軸が追加されています。第 2 軸を使用することは、「1 つのグラフに 2 つのグラフがある」ようなものだと言っていた人もいます。そのとおりです。このグラフは、縦棒グラフと折れ線グラフの両方です。Excel では、このようなグラフを複合グラフと呼びます。このようなグラフに関心がある場合は、このシートの下部にあるリンクをクリックしてください">
          <a:extLst>
            <a:ext uri="{FF2B5EF4-FFF2-40B4-BE49-F238E27FC236}">
              <a16:creationId xmlns:a16="http://schemas.microsoft.com/office/drawing/2014/main" id="{4166DD91-5667-4BBA-B00A-CC6A0CFF7E33}"/>
            </a:ext>
          </a:extLst>
        </xdr:cNvPr>
        <xdr:cNvGrpSpPr/>
      </xdr:nvGrpSpPr>
      <xdr:grpSpPr>
        <a:xfrm>
          <a:off x="342900" y="10648951"/>
          <a:ext cx="5695950" cy="2781300"/>
          <a:chOff x="390525" y="10810875"/>
          <a:chExt cx="5695950" cy="2676525"/>
        </a:xfrm>
      </xdr:grpSpPr>
      <xdr:sp macro="" textlink="">
        <xdr:nvSpPr>
          <xdr:cNvPr id="36" name="四角形 121" descr="背景">
            <a:extLst>
              <a:ext uri="{FF2B5EF4-FFF2-40B4-BE49-F238E27FC236}">
                <a16:creationId xmlns:a16="http://schemas.microsoft.com/office/drawing/2014/main" id="{D2BDF353-FF16-4FAB-843E-AF6FF695F72F}"/>
              </a:ext>
            </a:extLst>
          </xdr:cNvPr>
          <xdr:cNvSpPr/>
        </xdr:nvSpPr>
        <xdr:spPr>
          <a:xfrm>
            <a:off x="390525" y="10810875"/>
            <a:ext cx="5695950" cy="26765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cxnSp macro="">
        <xdr:nvCxnSpPr>
          <xdr:cNvPr id="37" name="直線​​コネクタ 122" descr="装飾線">
            <a:extLst>
              <a:ext uri="{FF2B5EF4-FFF2-40B4-BE49-F238E27FC236}">
                <a16:creationId xmlns:a16="http://schemas.microsoft.com/office/drawing/2014/main" id="{E8D002EE-152A-4852-9E13-FAA01C07A67F}"/>
              </a:ext>
            </a:extLst>
          </xdr:cNvPr>
          <xdr:cNvCxnSpPr>
            <a:cxnSpLocks/>
          </xdr:cNvCxnSpPr>
        </xdr:nvCxnSpPr>
        <xdr:spPr>
          <a:xfrm>
            <a:off x="625449" y="1143698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38" name="直線​​コネクタ 123" descr="装飾線">
            <a:extLst>
              <a:ext uri="{FF2B5EF4-FFF2-40B4-BE49-F238E27FC236}">
                <a16:creationId xmlns:a16="http://schemas.microsoft.com/office/drawing/2014/main" id="{9F70603B-9C22-4936-9C7E-CA107867F274}"/>
              </a:ext>
            </a:extLst>
          </xdr:cNvPr>
          <xdr:cNvCxnSpPr>
            <a:cxnSpLocks/>
          </xdr:cNvCxnSpPr>
        </xdr:nvCxnSpPr>
        <xdr:spPr>
          <a:xfrm>
            <a:off x="625449" y="1324927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39" name="手順" descr="第 2 軸">
            <a:extLst>
              <a:ext uri="{FF2B5EF4-FFF2-40B4-BE49-F238E27FC236}">
                <a16:creationId xmlns:a16="http://schemas.microsoft.com/office/drawing/2014/main" id="{2D522B6A-6934-4138-A193-5E60A810B3F7}"/>
              </a:ext>
            </a:extLst>
          </xdr:cNvPr>
          <xdr:cNvSpPr txBox="1"/>
        </xdr:nvSpPr>
        <xdr:spPr>
          <a:xfrm>
            <a:off x="622273" y="10929573"/>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第 2 軸</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sp macro="" textlink="">
        <xdr:nvSpPr>
          <xdr:cNvPr id="40" name="手順" descr="グラフに第 2 軸を使用することもできます。第 2 軸は、もう一方の数値軸よりもさまざまな値を表示できる追加の数値軸です。&#10;&#10;よく使われる例を右に示します。これは、上のグラフと同じですが、各月の売上金額を表す第 2 縦軸が追加されています。第 2 軸を使用することは、「1 つのグラフに 2 つのグラフがある」ようなものだと言っていた人もいます。そのとおりです。このグラフは、縦棒グラフと折れ線グラフの両方です。Excel では、このようなグラフを複合グラフと呼びます。このようなグラフに関心がある場合は、このシートの下部にあるリンクをクリックしてください">
            <a:extLst>
              <a:ext uri="{FF2B5EF4-FFF2-40B4-BE49-F238E27FC236}">
                <a16:creationId xmlns:a16="http://schemas.microsoft.com/office/drawing/2014/main" id="{76939ED6-C977-4962-A5DF-A445D3B48B22}"/>
              </a:ext>
            </a:extLst>
          </xdr:cNvPr>
          <xdr:cNvSpPr txBox="1"/>
        </xdr:nvSpPr>
        <xdr:spPr>
          <a:xfrm>
            <a:off x="619125" y="11456767"/>
            <a:ext cx="5229225" cy="17189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グラフに第 2 軸を使用することもできます。第 2 軸は、もう一方の数値軸よりもさまざまな値を表示できる追加の数値軸です。 </a:t>
            </a:r>
          </a:p>
          <a:p>
            <a:pPr lvl="0" rtl="0">
              <a:defRPr/>
            </a:pPr>
            <a:endParaRPr lang="en-US"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よく使われる例を右に示します。これは、上のグラフと同じですが、各月の売上金額を表す第 2 縦軸が追加されています。第 2 軸を使用することは、「1 つのグラフに 2 つのグラフがある」ようなものだと言っていた人もいます。そのとおりです。このグラフは、縦棒グラフと折れ線グラフの両方です。Excel では、このようなグラフを</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複合グラフ</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と呼びます。このようなグラフに関心がある場合は、このシートの下部にあるリンクをクリックしてください。</a:t>
            </a:r>
          </a:p>
          <a:p>
            <a:pPr lvl="0" rtl="0">
              <a:defRPr/>
            </a:pPr>
            <a:endParaRPr lang="en-US"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a:p>
            <a:pPr lvl="0" rtl="0">
              <a:defRPr/>
            </a:pPr>
            <a:endParaRPr lang="en-US"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a:p>
            <a:pPr lvl="0" rtl="0">
              <a:defRPr/>
            </a:pPr>
            <a:endParaRPr lang="en-US"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a:p>
            <a:pPr lvl="0" rtl="0">
              <a:defRPr/>
            </a:pPr>
            <a:endParaRPr lang="en-US"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a:p>
            <a:pPr lvl="0" rtl="0">
              <a:defRPr/>
            </a:pPr>
            <a:endParaRPr lang="en-US"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a:p>
            <a:pPr lvl="0" rtl="0">
              <a:defRPr/>
            </a:pPr>
            <a:endParaRPr lang="en-US"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05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endParaRPr>
          </a:p>
        </xdr:txBody>
      </xdr:sp>
    </xdr:grpSp>
    <xdr:clientData/>
  </xdr:oneCellAnchor>
  <xdr:oneCellAnchor>
    <xdr:from>
      <xdr:col>1</xdr:col>
      <xdr:colOff>5200650</xdr:colOff>
      <xdr:row>29</xdr:row>
      <xdr:rowOff>85725</xdr:rowOff>
    </xdr:from>
    <xdr:ext cx="5419725" cy="3213895"/>
    <xdr:grpSp>
      <xdr:nvGrpSpPr>
        <xdr:cNvPr id="41" name="横軸と縦軸のグラフ" descr="縦軸と横軸を表示しているグラフ">
          <a:extLst>
            <a:ext uri="{FF2B5EF4-FFF2-40B4-BE49-F238E27FC236}">
              <a16:creationId xmlns:a16="http://schemas.microsoft.com/office/drawing/2014/main" id="{93C90FC9-3723-4FB6-AADB-930A0C5CD3AA}"/>
            </a:ext>
          </a:extLst>
        </xdr:cNvPr>
        <xdr:cNvGrpSpPr/>
      </xdr:nvGrpSpPr>
      <xdr:grpSpPr>
        <a:xfrm>
          <a:off x="6292850" y="6181725"/>
          <a:ext cx="5419725" cy="3213895"/>
          <a:chOff x="6048375" y="6600825"/>
          <a:chExt cx="5419725" cy="3213895"/>
        </a:xfrm>
      </xdr:grpSpPr>
      <xdr:sp macro="" textlink="">
        <xdr:nvSpPr>
          <xdr:cNvPr id="42" name="手順" descr="項目軸">
            <a:extLst>
              <a:ext uri="{FF2B5EF4-FFF2-40B4-BE49-F238E27FC236}">
                <a16:creationId xmlns:a16="http://schemas.microsoft.com/office/drawing/2014/main" id="{1E9F39A4-8006-40C5-B84D-BC913190DCEB}"/>
              </a:ext>
            </a:extLst>
          </xdr:cNvPr>
          <xdr:cNvSpPr txBox="1"/>
        </xdr:nvSpPr>
        <xdr:spPr>
          <a:xfrm>
            <a:off x="8010525" y="9480382"/>
            <a:ext cx="3090912" cy="334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noProof="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(項目軸)</a:t>
            </a:r>
            <a:endParaRPr lang="en-US" sz="1100" b="0" i="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graphicFrame macro="">
        <xdr:nvGraphicFramePr>
          <xdr:cNvPr id="43" name="グラフ 42" descr="グラフ">
            <a:extLst>
              <a:ext uri="{FF2B5EF4-FFF2-40B4-BE49-F238E27FC236}">
                <a16:creationId xmlns:a16="http://schemas.microsoft.com/office/drawing/2014/main" id="{0F7E6E41-47FD-4A2C-B351-05809D687903}"/>
              </a:ext>
            </a:extLst>
          </xdr:cNvPr>
          <xdr:cNvGraphicFramePr/>
        </xdr:nvGraphicFramePr>
        <xdr:xfrm>
          <a:off x="7339012" y="6600825"/>
          <a:ext cx="4129088" cy="2438400"/>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44" name="フリーフォーム:図形 135" descr="かっこ状の線">
            <a:extLst>
              <a:ext uri="{FF2B5EF4-FFF2-40B4-BE49-F238E27FC236}">
                <a16:creationId xmlns:a16="http://schemas.microsoft.com/office/drawing/2014/main" id="{F1B841AA-FC2A-49C7-9EE3-B5D450B5CB33}"/>
              </a:ext>
            </a:extLst>
          </xdr:cNvPr>
          <xdr:cNvSpPr/>
        </xdr:nvSpPr>
        <xdr:spPr>
          <a:xfrm rot="5400000">
            <a:off x="10405107" y="8322832"/>
            <a:ext cx="181608" cy="1639578"/>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45" name="フリーフォーム:図形 136" descr="かっこ状の線">
            <a:extLst>
              <a:ext uri="{FF2B5EF4-FFF2-40B4-BE49-F238E27FC236}">
                <a16:creationId xmlns:a16="http://schemas.microsoft.com/office/drawing/2014/main" id="{3F35C6D8-2689-4D41-B058-384036CF5370}"/>
              </a:ext>
            </a:extLst>
          </xdr:cNvPr>
          <xdr:cNvSpPr/>
        </xdr:nvSpPr>
        <xdr:spPr>
          <a:xfrm rot="16200000" flipH="1">
            <a:off x="8413546" y="8321878"/>
            <a:ext cx="183793" cy="1640724"/>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46" name="円弧 45" descr="かっこ状の線">
            <a:extLst>
              <a:ext uri="{FF2B5EF4-FFF2-40B4-BE49-F238E27FC236}">
                <a16:creationId xmlns:a16="http://schemas.microsoft.com/office/drawing/2014/main" id="{66C4FAF9-3B32-45E2-AE44-CA60BEA38038}"/>
              </a:ext>
            </a:extLst>
          </xdr:cNvPr>
          <xdr:cNvSpPr/>
        </xdr:nvSpPr>
        <xdr:spPr>
          <a:xfrm>
            <a:off x="8987136" y="9228997"/>
            <a:ext cx="537176"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47" name="円弧 46" descr="かっこ状の線">
            <a:extLst>
              <a:ext uri="{FF2B5EF4-FFF2-40B4-BE49-F238E27FC236}">
                <a16:creationId xmlns:a16="http://schemas.microsoft.com/office/drawing/2014/main" id="{FB0997F0-C6E8-43F1-8E66-67D95B236AEF}"/>
              </a:ext>
            </a:extLst>
          </xdr:cNvPr>
          <xdr:cNvSpPr/>
        </xdr:nvSpPr>
        <xdr:spPr>
          <a:xfrm flipH="1">
            <a:off x="9524312" y="9220181"/>
            <a:ext cx="537176"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48" name="手順" descr="横軸">
            <a:extLst>
              <a:ext uri="{FF2B5EF4-FFF2-40B4-BE49-F238E27FC236}">
                <a16:creationId xmlns:a16="http://schemas.microsoft.com/office/drawing/2014/main" id="{D0D7BF98-AAE3-48C3-BBBA-6E036B593472}"/>
              </a:ext>
            </a:extLst>
          </xdr:cNvPr>
          <xdr:cNvSpPr txBox="1"/>
        </xdr:nvSpPr>
        <xdr:spPr>
          <a:xfrm>
            <a:off x="8010525" y="9337507"/>
            <a:ext cx="3090912" cy="334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noProof="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横軸</a:t>
            </a:r>
            <a:endParaRPr lang="en-US" sz="1100" b="0" i="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sp macro="" textlink="">
        <xdr:nvSpPr>
          <xdr:cNvPr id="49" name="手順" descr="縦軸">
            <a:extLst>
              <a:ext uri="{FF2B5EF4-FFF2-40B4-BE49-F238E27FC236}">
                <a16:creationId xmlns:a16="http://schemas.microsoft.com/office/drawing/2014/main" id="{65E02083-56B6-4455-B7A4-F439B58A4080}"/>
              </a:ext>
            </a:extLst>
          </xdr:cNvPr>
          <xdr:cNvSpPr txBox="1"/>
        </xdr:nvSpPr>
        <xdr:spPr>
          <a:xfrm>
            <a:off x="6048375" y="7718257"/>
            <a:ext cx="1224012" cy="334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noProof="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縦軸</a:t>
            </a:r>
          </a:p>
        </xdr:txBody>
      </xdr:sp>
      <xdr:sp macro="" textlink="">
        <xdr:nvSpPr>
          <xdr:cNvPr id="50" name="手順" descr="数値軸">
            <a:extLst>
              <a:ext uri="{FF2B5EF4-FFF2-40B4-BE49-F238E27FC236}">
                <a16:creationId xmlns:a16="http://schemas.microsoft.com/office/drawing/2014/main" id="{81D0F50B-5F9F-4CA0-A0C1-264639E25193}"/>
              </a:ext>
            </a:extLst>
          </xdr:cNvPr>
          <xdr:cNvSpPr txBox="1"/>
        </xdr:nvSpPr>
        <xdr:spPr>
          <a:xfrm>
            <a:off x="6048375" y="7861132"/>
            <a:ext cx="1224012" cy="334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noProof="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(数値軸)</a:t>
            </a:r>
          </a:p>
        </xdr:txBody>
      </xdr:sp>
      <xdr:sp macro="" textlink="">
        <xdr:nvSpPr>
          <xdr:cNvPr id="51" name="フリーフォーム:図形 141" descr="かっこ状の線">
            <a:extLst>
              <a:ext uri="{FF2B5EF4-FFF2-40B4-BE49-F238E27FC236}">
                <a16:creationId xmlns:a16="http://schemas.microsoft.com/office/drawing/2014/main" id="{D051E563-528C-41F8-8188-B6F960C876AC}"/>
              </a:ext>
            </a:extLst>
          </xdr:cNvPr>
          <xdr:cNvSpPr/>
        </xdr:nvSpPr>
        <xdr:spPr>
          <a:xfrm rot="10800000">
            <a:off x="7121654" y="7987498"/>
            <a:ext cx="181608" cy="80408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52" name="フリーフォーム:図形 142" descr="かっこ状の線">
            <a:extLst>
              <a:ext uri="{FF2B5EF4-FFF2-40B4-BE49-F238E27FC236}">
                <a16:creationId xmlns:a16="http://schemas.microsoft.com/office/drawing/2014/main" id="{6E3C660D-0F6F-4DFE-8097-9BFE3F8275B4}"/>
              </a:ext>
            </a:extLst>
          </xdr:cNvPr>
          <xdr:cNvSpPr/>
        </xdr:nvSpPr>
        <xdr:spPr>
          <a:xfrm flipH="1">
            <a:off x="7120941" y="7011053"/>
            <a:ext cx="183793" cy="804642"/>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53" name="円弧 52" descr="かっこ状の線">
            <a:extLst>
              <a:ext uri="{FF2B5EF4-FFF2-40B4-BE49-F238E27FC236}">
                <a16:creationId xmlns:a16="http://schemas.microsoft.com/office/drawing/2014/main" id="{41B059F8-E1EE-4C95-8E57-79E6101A5813}"/>
              </a:ext>
            </a:extLst>
          </xdr:cNvPr>
          <xdr:cNvSpPr/>
        </xdr:nvSpPr>
        <xdr:spPr>
          <a:xfrm rot="5400000">
            <a:off x="6890772" y="7677738"/>
            <a:ext cx="263441"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54" name="円弧 53" descr="かっこ状の線">
            <a:extLst>
              <a:ext uri="{FF2B5EF4-FFF2-40B4-BE49-F238E27FC236}">
                <a16:creationId xmlns:a16="http://schemas.microsoft.com/office/drawing/2014/main" id="{E4E0F2EA-9CA2-4B7C-BFC1-262F6A9376EE}"/>
              </a:ext>
            </a:extLst>
          </xdr:cNvPr>
          <xdr:cNvSpPr/>
        </xdr:nvSpPr>
        <xdr:spPr>
          <a:xfrm rot="5400000" flipH="1">
            <a:off x="6892976" y="7934567"/>
            <a:ext cx="263441"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grpSp>
    <xdr:clientData/>
  </xdr:oneCellAnchor>
  <xdr:oneCellAnchor>
    <xdr:from>
      <xdr:col>0</xdr:col>
      <xdr:colOff>342900</xdr:colOff>
      <xdr:row>69</xdr:row>
      <xdr:rowOff>0</xdr:rowOff>
    </xdr:from>
    <xdr:ext cx="5695950" cy="3267075"/>
    <xdr:grpSp>
      <xdr:nvGrpSpPr>
        <xdr:cNvPr id="55" name="Web 上のその他の情報" descr="Web 上のその他の情報。Web へのリンクが含まれています。&#10;ページのトップへ&#10;次の手順へ">
          <a:extLst>
            <a:ext uri="{FF2B5EF4-FFF2-40B4-BE49-F238E27FC236}">
              <a16:creationId xmlns:a16="http://schemas.microsoft.com/office/drawing/2014/main" id="{17701F9C-34C4-4ABD-8D79-58E6E4FE3748}"/>
            </a:ext>
          </a:extLst>
        </xdr:cNvPr>
        <xdr:cNvGrpSpPr/>
      </xdr:nvGrpSpPr>
      <xdr:grpSpPr>
        <a:xfrm>
          <a:off x="342900" y="13716000"/>
          <a:ext cx="5695950" cy="3267075"/>
          <a:chOff x="0" y="0"/>
          <a:chExt cx="5695950" cy="3267075"/>
        </a:xfrm>
      </xdr:grpSpPr>
      <xdr:sp macro="" textlink="">
        <xdr:nvSpPr>
          <xdr:cNvPr id="56" name="四角形 146" descr="背景">
            <a:extLst>
              <a:ext uri="{FF2B5EF4-FFF2-40B4-BE49-F238E27FC236}">
                <a16:creationId xmlns:a16="http://schemas.microsoft.com/office/drawing/2014/main" id="{20FCA7F5-DC70-403A-A71F-AB1A121288F0}"/>
              </a:ext>
            </a:extLst>
          </xdr:cNvPr>
          <xdr:cNvSpPr/>
        </xdr:nvSpPr>
        <xdr:spPr>
          <a:xfrm>
            <a:off x="0" y="0"/>
            <a:ext cx="5695950" cy="32670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57" name="手順" descr="Web 上のその他の情報">
            <a:extLst>
              <a:ext uri="{FF2B5EF4-FFF2-40B4-BE49-F238E27FC236}">
                <a16:creationId xmlns:a16="http://schemas.microsoft.com/office/drawing/2014/main" id="{B0E2833B-3070-4DA7-8243-FFBD7C95B9E3}"/>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Web 上のその他の情報</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58" name="直線​​コネクタ 148" descr="装飾線">
            <a:extLst>
              <a:ext uri="{FF2B5EF4-FFF2-40B4-BE49-F238E27FC236}">
                <a16:creationId xmlns:a16="http://schemas.microsoft.com/office/drawing/2014/main" id="{63968489-CB4D-4FF0-8021-F3E0DA69179D}"/>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9" name="[次へ] ボタン" descr="ページのトップへ。セル A1 へのハイパーリンクが設定されています">
            <a:hlinkClick xmlns:r="http://schemas.openxmlformats.org/officeDocument/2006/relationships" r:id="rId6" tooltip="このワークシートのセル A1 に戻るときに選択します"/>
            <a:extLst>
              <a:ext uri="{FF2B5EF4-FFF2-40B4-BE49-F238E27FC236}">
                <a16:creationId xmlns:a16="http://schemas.microsoft.com/office/drawing/2014/main" id="{4C333686-6038-4A61-BF10-4591EA707743}"/>
              </a:ext>
            </a:extLst>
          </xdr:cNvPr>
          <xdr:cNvSpPr/>
        </xdr:nvSpPr>
        <xdr:spPr>
          <a:xfrm>
            <a:off x="234924" y="2502776"/>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ja" sz="1200">
                <a:solidFill>
                  <a:srgbClr val="0B744D"/>
                </a:solidFill>
                <a:latin typeface="Meiryo UI" panose="020B0604030504040204" pitchFamily="50" charset="-128"/>
                <a:ea typeface="Meiryo UI" panose="020B0604030504040204" pitchFamily="50" charset="-128"/>
                <a:cs typeface="Segoe UI" pitchFamily="34" charset="0"/>
              </a:rPr>
              <a:t>ページのトップへ</a:t>
            </a:r>
          </a:p>
        </xdr:txBody>
      </xdr:sp>
      <xdr:cxnSp macro="">
        <xdr:nvCxnSpPr>
          <xdr:cNvPr id="60" name="直線​​コネクタ 150" descr="装飾線">
            <a:extLst>
              <a:ext uri="{FF2B5EF4-FFF2-40B4-BE49-F238E27FC236}">
                <a16:creationId xmlns:a16="http://schemas.microsoft.com/office/drawing/2014/main" id="{6C53E38F-D9B9-4930-8C7E-6DA555AAB08D}"/>
              </a:ext>
            </a:extLst>
          </xdr:cNvPr>
          <xdr:cNvCxnSpPr>
            <a:cxnSpLocks/>
          </xdr:cNvCxnSpPr>
        </xdr:nvCxnSpPr>
        <xdr:spPr>
          <a:xfrm>
            <a:off x="234924" y="225742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61" name="[次へ] ボタン" descr="[次の手順へ] ボタン。次のシートへのハイパーリンクが設定されています">
            <a:hlinkClick xmlns:r="http://schemas.openxmlformats.org/officeDocument/2006/relationships" r:id="rId3" tooltip="次の手順に進むときに選択します"/>
            <a:extLst>
              <a:ext uri="{FF2B5EF4-FFF2-40B4-BE49-F238E27FC236}">
                <a16:creationId xmlns:a16="http://schemas.microsoft.com/office/drawing/2014/main" id="{A79710B6-CE46-4386-8ADC-E183F139312E}"/>
              </a:ext>
            </a:extLst>
          </xdr:cNvPr>
          <xdr:cNvSpPr/>
        </xdr:nvSpPr>
        <xdr:spPr>
          <a:xfrm>
            <a:off x="4293870" y="269327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ja" sz="1200">
                <a:solidFill>
                  <a:srgbClr val="0B744D"/>
                </a:solidFill>
                <a:latin typeface="Meiryo UI" panose="020B0604030504040204" pitchFamily="50" charset="-128"/>
                <a:ea typeface="Meiryo UI" panose="020B0604030504040204" pitchFamily="50" charset="-128"/>
                <a:cs typeface="Segoe UI" pitchFamily="34" charset="0"/>
              </a:rPr>
              <a:t>次の手順へ</a:t>
            </a:r>
          </a:p>
        </xdr:txBody>
      </xdr:sp>
      <xdr:sp macro="" textlink="">
        <xdr:nvSpPr>
          <xdr:cNvPr id="62" name="手順" descr="最初から最後までグラフを作成します。Web へのハイパーリンクが設定されています">
            <a:hlinkClick xmlns:r="http://schemas.openxmlformats.org/officeDocument/2006/relationships" r:id="rId7" tooltip="最初から最後までのグラフの作成について Web を参照するときに選択します"/>
            <a:extLst>
              <a:ext uri="{FF2B5EF4-FFF2-40B4-BE49-F238E27FC236}">
                <a16:creationId xmlns:a16="http://schemas.microsoft.com/office/drawing/2014/main" id="{00F2BFA9-67EF-49FF-B5E2-1891FEC484CC}"/>
              </a:ext>
            </a:extLst>
          </xdr:cNvPr>
          <xdr:cNvSpPr txBox="1"/>
        </xdr:nvSpPr>
        <xdr:spPr>
          <a:xfrm>
            <a:off x="638783" y="794849"/>
            <a:ext cx="2275867"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最初から最後までグラフを作成する</a:t>
            </a:r>
          </a:p>
        </xdr:txBody>
      </xdr:sp>
      <xdr:pic>
        <xdr:nvPicPr>
          <xdr:cNvPr id="63" name="グラフィック 22" descr="矢印">
            <a:hlinkClick xmlns:r="http://schemas.openxmlformats.org/officeDocument/2006/relationships" r:id="rId7" tooltip="Web で詳細情報を参照するときに選択します"/>
            <a:extLst>
              <a:ext uri="{FF2B5EF4-FFF2-40B4-BE49-F238E27FC236}">
                <a16:creationId xmlns:a16="http://schemas.microsoft.com/office/drawing/2014/main" id="{E232A076-014A-471C-9AF8-3C6650D63C06}"/>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211503" y="699572"/>
            <a:ext cx="454554" cy="448472"/>
          </a:xfrm>
          <a:prstGeom prst="rect">
            <a:avLst/>
          </a:prstGeom>
        </xdr:spPr>
      </xdr:pic>
      <xdr:sp macro="" textlink="">
        <xdr:nvSpPr>
          <xdr:cNvPr id="64" name="手順" descr="第 2 軸を持つ複合グラフを作成します。Web へのハイパーリンクが設定されています">
            <a:hlinkClick xmlns:r="http://schemas.openxmlformats.org/officeDocument/2006/relationships" r:id="rId10" tooltip="第 2 軸を持つ複合グラフの作成について Web を参照するときに選択します"/>
            <a:extLst>
              <a:ext uri="{FF2B5EF4-FFF2-40B4-BE49-F238E27FC236}">
                <a16:creationId xmlns:a16="http://schemas.microsoft.com/office/drawing/2014/main" id="{70312213-EE7F-47D0-BD27-354036916EE1}"/>
              </a:ext>
            </a:extLst>
          </xdr:cNvPr>
          <xdr:cNvSpPr txBox="1"/>
        </xdr:nvSpPr>
        <xdr:spPr>
          <a:xfrm>
            <a:off x="638783" y="1259456"/>
            <a:ext cx="301881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第 2 軸を持つ複合グラフを作成する</a:t>
            </a:r>
          </a:p>
        </xdr:txBody>
      </xdr:sp>
      <xdr:pic>
        <xdr:nvPicPr>
          <xdr:cNvPr id="65" name="グラフィック 22" descr="矢印">
            <a:hlinkClick xmlns:r="http://schemas.openxmlformats.org/officeDocument/2006/relationships" r:id="rId10" tooltip="Web で詳細情報を参照するときに選択します"/>
            <a:extLst>
              <a:ext uri="{FF2B5EF4-FFF2-40B4-BE49-F238E27FC236}">
                <a16:creationId xmlns:a16="http://schemas.microsoft.com/office/drawing/2014/main" id="{03DA38DB-6815-4113-AFA8-5D39AC021233}"/>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211503" y="1157426"/>
            <a:ext cx="454554" cy="448472"/>
          </a:xfrm>
          <a:prstGeom prst="rect">
            <a:avLst/>
          </a:prstGeom>
        </xdr:spPr>
      </xdr:pic>
      <xdr:sp macro="" textlink="">
        <xdr:nvSpPr>
          <xdr:cNvPr id="66" name="手順" descr="Office で利用可能なグラフの種類。Web へのハイパーリンクが設定されています">
            <a:hlinkClick xmlns:r="http://schemas.openxmlformats.org/officeDocument/2006/relationships" r:id="rId11" tooltip="Office で利用可能なグラフの種類について Web を参照するときに選択します"/>
            <a:extLst>
              <a:ext uri="{FF2B5EF4-FFF2-40B4-BE49-F238E27FC236}">
                <a16:creationId xmlns:a16="http://schemas.microsoft.com/office/drawing/2014/main" id="{F8AE672F-533C-47F0-A7D0-1F02DE7C149B}"/>
              </a:ext>
            </a:extLst>
          </xdr:cNvPr>
          <xdr:cNvSpPr txBox="1"/>
        </xdr:nvSpPr>
        <xdr:spPr>
          <a:xfrm>
            <a:off x="638783" y="1726622"/>
            <a:ext cx="2399692"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Office で利用可能なグラフの種類</a:t>
            </a:r>
          </a:p>
        </xdr:txBody>
      </xdr:sp>
      <xdr:pic>
        <xdr:nvPicPr>
          <xdr:cNvPr id="67" name="グラフィック 22" descr="矢印">
            <a:hlinkClick xmlns:r="http://schemas.openxmlformats.org/officeDocument/2006/relationships" r:id="rId11" tooltip="Web で詳細情報を参照するときに選択します"/>
            <a:extLst>
              <a:ext uri="{FF2B5EF4-FFF2-40B4-BE49-F238E27FC236}">
                <a16:creationId xmlns:a16="http://schemas.microsoft.com/office/drawing/2014/main" id="{B1A4ECC0-91DE-4928-8AFF-623EFC218F98}"/>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211503" y="1624592"/>
            <a:ext cx="454554" cy="448472"/>
          </a:xfrm>
          <a:prstGeom prst="rect">
            <a:avLst/>
          </a:prstGeom>
        </xdr:spPr>
      </xdr:pic>
    </xdr:grpSp>
    <xdr:clientData/>
  </xdr:oneCellAnchor>
  <xdr:oneCellAnchor>
    <xdr:from>
      <xdr:col>6</xdr:col>
      <xdr:colOff>104775</xdr:colOff>
      <xdr:row>67</xdr:row>
      <xdr:rowOff>57149</xdr:rowOff>
    </xdr:from>
    <xdr:ext cx="1323976" cy="1466851"/>
    <xdr:grpSp>
      <xdr:nvGrpSpPr>
        <xdr:cNvPr id="68" name="第 2 軸のデータ" descr="上記の第 2 軸をサポートするデータ">
          <a:extLst>
            <a:ext uri="{FF2B5EF4-FFF2-40B4-BE49-F238E27FC236}">
              <a16:creationId xmlns:a16="http://schemas.microsoft.com/office/drawing/2014/main" id="{9FE48A86-711B-4DD5-8CEF-EBDF37E03330}"/>
            </a:ext>
          </a:extLst>
        </xdr:cNvPr>
        <xdr:cNvGrpSpPr/>
      </xdr:nvGrpSpPr>
      <xdr:grpSpPr>
        <a:xfrm>
          <a:off x="13160375" y="13392149"/>
          <a:ext cx="1323976" cy="1466851"/>
          <a:chOff x="11627124" y="13830299"/>
          <a:chExt cx="1323976" cy="1466851"/>
        </a:xfrm>
      </xdr:grpSpPr>
      <xdr:sp macro="" textlink="">
        <xdr:nvSpPr>
          <xdr:cNvPr id="69" name="フリーフォーム:図形 159" descr="かっこ状の線">
            <a:extLst>
              <a:ext uri="{FF2B5EF4-FFF2-40B4-BE49-F238E27FC236}">
                <a16:creationId xmlns:a16="http://schemas.microsoft.com/office/drawing/2014/main" id="{E744870B-215F-4AE9-8E82-2F30935ED341}"/>
              </a:ext>
            </a:extLst>
          </xdr:cNvPr>
          <xdr:cNvSpPr/>
        </xdr:nvSpPr>
        <xdr:spPr>
          <a:xfrm>
            <a:off x="11638122" y="13830299"/>
            <a:ext cx="181608" cy="46886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70" name="フリーフォーム:図形 160" descr="かっこ状の線">
            <a:extLst>
              <a:ext uri="{FF2B5EF4-FFF2-40B4-BE49-F238E27FC236}">
                <a16:creationId xmlns:a16="http://schemas.microsoft.com/office/drawing/2014/main" id="{C91D4B28-5CDC-47EC-8AAE-B2657258D692}"/>
              </a:ext>
            </a:extLst>
          </xdr:cNvPr>
          <xdr:cNvSpPr/>
        </xdr:nvSpPr>
        <xdr:spPr>
          <a:xfrm rot="10800000" flipH="1">
            <a:off x="11627124" y="14399337"/>
            <a:ext cx="183793" cy="469187"/>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71" name="円弧 70" descr="かっこ状の線">
            <a:extLst>
              <a:ext uri="{FF2B5EF4-FFF2-40B4-BE49-F238E27FC236}">
                <a16:creationId xmlns:a16="http://schemas.microsoft.com/office/drawing/2014/main" id="{282D8361-407E-4862-A0E8-8603E2B14362}"/>
              </a:ext>
            </a:extLst>
          </xdr:cNvPr>
          <xdr:cNvSpPr/>
        </xdr:nvSpPr>
        <xdr:spPr>
          <a:xfrm rot="16200000">
            <a:off x="11842084" y="14306264"/>
            <a:ext cx="153613"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72" name="円弧 71" descr="かっこ状の線">
            <a:extLst>
              <a:ext uri="{FF2B5EF4-FFF2-40B4-BE49-F238E27FC236}">
                <a16:creationId xmlns:a16="http://schemas.microsoft.com/office/drawing/2014/main" id="{86C403AD-9FEB-4819-86B3-C707D78DA727}"/>
              </a:ext>
            </a:extLst>
          </xdr:cNvPr>
          <xdr:cNvSpPr/>
        </xdr:nvSpPr>
        <xdr:spPr>
          <a:xfrm rot="16200000" flipH="1">
            <a:off x="11839880" y="14146039"/>
            <a:ext cx="153613"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73" name="手順" descr="上記の第 2 軸をサポートするデータ">
            <a:extLst>
              <a:ext uri="{FF2B5EF4-FFF2-40B4-BE49-F238E27FC236}">
                <a16:creationId xmlns:a16="http://schemas.microsoft.com/office/drawing/2014/main" id="{9F60A795-216E-407A-A9EC-FD166B3E4869}"/>
              </a:ext>
            </a:extLst>
          </xdr:cNvPr>
          <xdr:cNvSpPr txBox="1"/>
        </xdr:nvSpPr>
        <xdr:spPr>
          <a:xfrm>
            <a:off x="11849100" y="13928556"/>
            <a:ext cx="1102000" cy="13685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noProof="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上記の第 2 軸をサポートするデータ</a:t>
            </a:r>
            <a:endParaRPr lang="en-US" sz="1100" b="0" i="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grpSp>
    <xdr:clientData/>
  </xdr:oneCellAnchor>
  <xdr:oneCellAnchor>
    <xdr:from>
      <xdr:col>2</xdr:col>
      <xdr:colOff>724556</xdr:colOff>
      <xdr:row>73</xdr:row>
      <xdr:rowOff>190499</xdr:rowOff>
    </xdr:from>
    <xdr:ext cx="3133068" cy="1876425"/>
    <xdr:grpSp>
      <xdr:nvGrpSpPr>
        <xdr:cNvPr id="74" name="特別課題" descr="特別課題:複合グラフを作ってみましょう。上のデータを選択し、[挿入]、[おすすめグラフ] の順にクリックします。上部の [すべてのグラフ] タブをクリックし、下部にある [組み合わせ] をクリックします。右側にある [食料品の売上] の [第 2 軸] チェック ボックスをクリックします">
          <a:extLst>
            <a:ext uri="{FF2B5EF4-FFF2-40B4-BE49-F238E27FC236}">
              <a16:creationId xmlns:a16="http://schemas.microsoft.com/office/drawing/2014/main" id="{D98E7E37-528C-44F7-AF01-3253F5E80568}"/>
            </a:ext>
          </a:extLst>
        </xdr:cNvPr>
        <xdr:cNvGrpSpPr/>
      </xdr:nvGrpSpPr>
      <xdr:grpSpPr>
        <a:xfrm>
          <a:off x="7112656" y="14668499"/>
          <a:ext cx="3133068" cy="1876425"/>
          <a:chOff x="7096125" y="15201899"/>
          <a:chExt cx="3133757" cy="1876425"/>
        </a:xfrm>
      </xdr:grpSpPr>
      <xdr:sp macro="" textlink="">
        <xdr:nvSpPr>
          <xdr:cNvPr id="75" name="手順" descr="特別課題&#10;複合グラフを作ってみましょう。上のデータを選択し、[挿入]、[おすすめグラフ] の順にクリックします。上部の [すべてのグラフ] タブをクリックし、下部にある [組み合わせ] をクリックします。右側にある [食料品の売上] の [第 2 軸] チェック ボックスをクリックします">
            <a:extLst>
              <a:ext uri="{FF2B5EF4-FFF2-40B4-BE49-F238E27FC236}">
                <a16:creationId xmlns:a16="http://schemas.microsoft.com/office/drawing/2014/main" id="{25EAACD1-4882-44DF-A7EF-C5B0451D69A3}"/>
              </a:ext>
            </a:extLst>
          </xdr:cNvPr>
          <xdr:cNvSpPr txBox="1"/>
        </xdr:nvSpPr>
        <xdr:spPr>
          <a:xfrm>
            <a:off x="7455705" y="15201899"/>
            <a:ext cx="2774177" cy="1876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200" b="1" kern="0">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rPr>
              <a:t>特別課題</a:t>
            </a:r>
            <a:endParaRPr lang="en-US" sz="1200" b="1">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endParaRPr>
          </a:p>
          <a:p>
            <a:pPr lvl="0" rtl="0">
              <a:defRPr/>
            </a:pPr>
            <a:r>
              <a:rPr lang="ja"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複合グラフを作ってみましょう。</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上のデータを選択し、[</a:t>
            </a:r>
            <a:r>
              <a:rPr lang="ja" sz="1100" b="1"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挿入</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a:t>
            </a:r>
            <a:r>
              <a:rPr lang="ja" sz="1100" b="1"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おすすめグラフ</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 の順にクリックします。上部の [</a:t>
            </a:r>
            <a:r>
              <a:rPr lang="ja" sz="1100" b="1"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すべてのグラフ</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 タブをクリックし、下部にある [</a:t>
            </a:r>
            <a:r>
              <a:rPr lang="ja" sz="1100" b="1"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組み合わせ</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 をクリックします。右側にある [</a:t>
            </a:r>
            <a:r>
              <a:rPr lang="ja" sz="1100" b="1"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食料品売上</a:t>
            </a:r>
            <a:r>
              <a:rPr lang="ja" sz="1100" b="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 の [第 2 軸] チェック ボックスをクリックします。</a:t>
            </a:r>
            <a:endParaRPr lang="en-US" sz="1100" b="0" i="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pic>
        <xdr:nvPicPr>
          <xdr:cNvPr id="76" name="グラフィック 263" descr="リボン">
            <a:extLst>
              <a:ext uri="{FF2B5EF4-FFF2-40B4-BE49-F238E27FC236}">
                <a16:creationId xmlns:a16="http://schemas.microsoft.com/office/drawing/2014/main" id="{6D5B4A06-E7EB-43A4-AD32-0AB8963D14C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096125" y="15256726"/>
            <a:ext cx="471716" cy="439736"/>
          </a:xfrm>
          <a:prstGeom prst="rect">
            <a:avLst/>
          </a:prstGeom>
        </xdr:spPr>
      </xdr:pic>
    </xdr:grp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333375</xdr:colOff>
      <xdr:row>0</xdr:row>
      <xdr:rowOff>266700</xdr:rowOff>
    </xdr:from>
    <xdr:ext cx="5695950" cy="5000625"/>
    <xdr:grpSp>
      <xdr:nvGrpSpPr>
        <xdr:cNvPr id="2" name="ピボットテーブルでデータを集計する" descr="ピボットテーブルでデータを集計する&#10;[日付]、[販売員]、[製品]、[金額] の各列を見てください。最も収益の高い製品がすぐにわかりますか?または、成績がトップの販売員はだれですか?それには、以下のピボットテーブルが役立ちます。&#10;ピボットテーブルを作成したとき、いくつかのボタンをクリックして、データを集計できました。現在は、最も収益の高い製品がわかっています。&#10;ここで、成績がトップの販売員がわかるようにデータをピボットします。ピボットテーブル内の任意のセルを右クリックし、[フィールド リストを表示する] をクリックします。&#10;[ピボットテーブルのフィールド] ウィンドウが表示されます。ウィンドウ下部の [行] の下にある [製品] をクリックし、[フィールドの削除] をクリックします。&#10;ウィンドウの上部で、[販売員] のチェック ボックスをクリックします。これで、成績がトップの販売員を確認できるようになりました&#10;さらに詳しく&#10;次の手順へ">
          <a:extLst>
            <a:ext uri="{FF2B5EF4-FFF2-40B4-BE49-F238E27FC236}">
              <a16:creationId xmlns:a16="http://schemas.microsoft.com/office/drawing/2014/main" id="{89E2BCEB-6794-457E-B822-F48278F24BEF}"/>
            </a:ext>
          </a:extLst>
        </xdr:cNvPr>
        <xdr:cNvGrpSpPr/>
      </xdr:nvGrpSpPr>
      <xdr:grpSpPr>
        <a:xfrm>
          <a:off x="333375" y="266700"/>
          <a:ext cx="5695950" cy="5000625"/>
          <a:chOff x="0" y="52174"/>
          <a:chExt cx="5695950" cy="5000625"/>
        </a:xfrm>
      </xdr:grpSpPr>
      <xdr:sp macro="" textlink="">
        <xdr:nvSpPr>
          <xdr:cNvPr id="3" name="四角形 97" descr="背景">
            <a:extLst>
              <a:ext uri="{FF2B5EF4-FFF2-40B4-BE49-F238E27FC236}">
                <a16:creationId xmlns:a16="http://schemas.microsoft.com/office/drawing/2014/main" id="{909BE202-EEC9-4CC3-B90D-28D206D53548}"/>
              </a:ext>
            </a:extLst>
          </xdr:cNvPr>
          <xdr:cNvSpPr/>
        </xdr:nvSpPr>
        <xdr:spPr>
          <a:xfrm>
            <a:off x="0" y="52174"/>
            <a:ext cx="5695950" cy="5000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4" name="手順" descr="ピボットテーブルでデータを集計する">
            <a:extLst>
              <a:ext uri="{FF2B5EF4-FFF2-40B4-BE49-F238E27FC236}">
                <a16:creationId xmlns:a16="http://schemas.microsoft.com/office/drawing/2014/main" id="{CEFF25AC-523D-44BC-A69F-DCD0F8A3860F}"/>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24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ピボットテーブルでデータを集計する</a:t>
            </a:r>
            <a:endParaRPr lang="en-US" sz="240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5" name="直線​​コネクタ 99" descr="装飾線">
            <a:extLst>
              <a:ext uri="{FF2B5EF4-FFF2-40B4-BE49-F238E27FC236}">
                <a16:creationId xmlns:a16="http://schemas.microsoft.com/office/drawing/2014/main" id="{0006B58E-0600-402F-959E-3D9C1F769EBA}"/>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6" name="[次へ] ボタン" descr="さらに詳しく">
            <a:extLst>
              <a:ext uri="{FF2B5EF4-FFF2-40B4-BE49-F238E27FC236}">
                <a16:creationId xmlns:a16="http://schemas.microsoft.com/office/drawing/2014/main" id="{12967F22-B0BD-49D6-A413-D792151432A5}"/>
              </a:ext>
            </a:extLst>
          </xdr:cNvPr>
          <xdr:cNvSpPr/>
        </xdr:nvSpPr>
        <xdr:spPr>
          <a:xfrm>
            <a:off x="234924" y="4243656"/>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ja" sz="1200">
                <a:solidFill>
                  <a:srgbClr val="0B744D"/>
                </a:solidFill>
                <a:latin typeface="Meiryo UI" panose="020B0604030504040204" pitchFamily="50" charset="-128"/>
                <a:ea typeface="Meiryo UI" panose="020B0604030504040204" pitchFamily="50" charset="-128"/>
                <a:cs typeface="Segoe UI" pitchFamily="34" charset="0"/>
              </a:rPr>
              <a:t>さらに詳しく</a:t>
            </a:r>
          </a:p>
        </xdr:txBody>
      </xdr:sp>
      <xdr:cxnSp macro="">
        <xdr:nvCxnSpPr>
          <xdr:cNvPr id="7" name="直線​​コネクタ 101" descr="装飾線">
            <a:extLst>
              <a:ext uri="{FF2B5EF4-FFF2-40B4-BE49-F238E27FC236}">
                <a16:creationId xmlns:a16="http://schemas.microsoft.com/office/drawing/2014/main" id="{49EF851C-FA18-4353-9512-63680A4E2AA7}"/>
              </a:ext>
            </a:extLst>
          </xdr:cNvPr>
          <xdr:cNvCxnSpPr>
            <a:cxnSpLocks/>
          </xdr:cNvCxnSpPr>
        </xdr:nvCxnSpPr>
        <xdr:spPr>
          <a:xfrm>
            <a:off x="234924" y="4019372"/>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 name="[次へ] ボタン" descr="[次の手順へ] ボタン。次のシートへのハイパーリンクが設定されています">
            <a:hlinkClick xmlns:r="http://schemas.openxmlformats.org/officeDocument/2006/relationships" r:id="rId1" tooltip="次の手順に進むときに選択します"/>
            <a:extLst>
              <a:ext uri="{FF2B5EF4-FFF2-40B4-BE49-F238E27FC236}">
                <a16:creationId xmlns:a16="http://schemas.microsoft.com/office/drawing/2014/main" id="{942E3E36-82FA-42FB-9075-136BC813D36C}"/>
              </a:ext>
            </a:extLst>
          </xdr:cNvPr>
          <xdr:cNvSpPr/>
        </xdr:nvSpPr>
        <xdr:spPr>
          <a:xfrm>
            <a:off x="4293870" y="4243656"/>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ja" sz="1200">
                <a:solidFill>
                  <a:srgbClr val="0B744D"/>
                </a:solidFill>
                <a:latin typeface="Meiryo UI" panose="020B0604030504040204" pitchFamily="50" charset="-128"/>
                <a:ea typeface="Meiryo UI" panose="020B0604030504040204" pitchFamily="50" charset="-128"/>
                <a:cs typeface="Segoe UI" pitchFamily="34" charset="0"/>
              </a:rPr>
              <a:t>次の手順へ</a:t>
            </a:r>
          </a:p>
        </xdr:txBody>
      </xdr:sp>
      <xdr:sp macro="" textlink="">
        <xdr:nvSpPr>
          <xdr:cNvPr id="9" name="手順" descr="[日付]、[販売員]、[製品]、[金額] の各列を見てください。最も収益の高い製品がすぐにわかりますか?または、成績がトップの販売員はだれですか?それには、以下のピボットテーブルが役立ちます">
            <a:extLst>
              <a:ext uri="{FF2B5EF4-FFF2-40B4-BE49-F238E27FC236}">
                <a16:creationId xmlns:a16="http://schemas.microsoft.com/office/drawing/2014/main" id="{74CD1BF6-FAFF-4D63-9A12-0BE7489277B2}"/>
              </a:ext>
            </a:extLst>
          </xdr:cNvPr>
          <xdr:cNvSpPr txBox="1"/>
        </xdr:nvSpPr>
        <xdr:spPr>
          <a:xfrm>
            <a:off x="638783" y="814276"/>
            <a:ext cx="4809516" cy="819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[日付]、[販売員]、[製品]、[金額] の各列を見てください。最も収益の高い製品がすぐにわかりますか?または、成績がトップの販売員はだれですか?それには、以下のピボットテーブルが役立ちます。</a:t>
            </a:r>
          </a:p>
        </xdr:txBody>
      </xdr:sp>
      <xdr:sp macro="" textlink="">
        <xdr:nvSpPr>
          <xdr:cNvPr id="10" name="円 104" descr="1">
            <a:extLst>
              <a:ext uri="{FF2B5EF4-FFF2-40B4-BE49-F238E27FC236}">
                <a16:creationId xmlns:a16="http://schemas.microsoft.com/office/drawing/2014/main" id="{8AF77120-A766-4ECD-B29C-77FA58CB2659}"/>
              </a:ext>
            </a:extLst>
          </xdr:cNvPr>
          <xdr:cNvSpPr/>
        </xdr:nvSpPr>
        <xdr:spPr>
          <a:xfrm>
            <a:off x="231749" y="77177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1</a:t>
            </a:r>
          </a:p>
        </xdr:txBody>
      </xdr:sp>
      <xdr:sp macro="" textlink="">
        <xdr:nvSpPr>
          <xdr:cNvPr id="11" name="手順" descr="ピボットテーブルを作成したとき、いくつかのボタンをクリックして、データを集計できました。現在は、最も収益の高い製品がわかっています">
            <a:extLst>
              <a:ext uri="{FF2B5EF4-FFF2-40B4-BE49-F238E27FC236}">
                <a16:creationId xmlns:a16="http://schemas.microsoft.com/office/drawing/2014/main" id="{22285489-EF66-4B9E-8955-C1176022A8F1}"/>
              </a:ext>
            </a:extLst>
          </xdr:cNvPr>
          <xdr:cNvSpPr txBox="1"/>
        </xdr:nvSpPr>
        <xdr:spPr>
          <a:xfrm>
            <a:off x="638783" y="1607632"/>
            <a:ext cx="4809516" cy="539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ピボットテーブルを作成したとき、いくつかのボタンをクリックして、データを集計できました。現在は、最も収益の高い製品がわかっています。 </a:t>
            </a:r>
          </a:p>
        </xdr:txBody>
      </xdr:sp>
      <xdr:sp macro="" textlink="">
        <xdr:nvSpPr>
          <xdr:cNvPr id="12" name="円 106" descr="2">
            <a:extLst>
              <a:ext uri="{FF2B5EF4-FFF2-40B4-BE49-F238E27FC236}">
                <a16:creationId xmlns:a16="http://schemas.microsoft.com/office/drawing/2014/main" id="{0C822F36-8AF4-4E57-A55B-F55844A61117}"/>
              </a:ext>
            </a:extLst>
          </xdr:cNvPr>
          <xdr:cNvSpPr/>
        </xdr:nvSpPr>
        <xdr:spPr>
          <a:xfrm>
            <a:off x="231749" y="156513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2</a:t>
            </a:r>
          </a:p>
        </xdr:txBody>
      </xdr:sp>
      <xdr:sp macro="" textlink="">
        <xdr:nvSpPr>
          <xdr:cNvPr id="13" name="手順" descr="ここで、成績がトップの販売員がわかるようにデータをピボットします。ピボットテーブル内の任意のセルを右クリックし、[フィールド リストを表示する] をクリックします">
            <a:extLst>
              <a:ext uri="{FF2B5EF4-FFF2-40B4-BE49-F238E27FC236}">
                <a16:creationId xmlns:a16="http://schemas.microsoft.com/office/drawing/2014/main" id="{F24ED782-3676-4067-ADB9-008CC1F2BD2E}"/>
              </a:ext>
            </a:extLst>
          </xdr:cNvPr>
          <xdr:cNvSpPr txBox="1"/>
        </xdr:nvSpPr>
        <xdr:spPr>
          <a:xfrm>
            <a:off x="638783" y="2169426"/>
            <a:ext cx="4809516" cy="664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ここで、成績がトップの販売員がわかるようにデータをピボットします。ピボットテーブル内の任意のセルを右クリックし、[</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フィールド リストを表示する</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をクリックします。 </a:t>
            </a:r>
          </a:p>
        </xdr:txBody>
      </xdr:sp>
      <xdr:sp macro="" textlink="">
        <xdr:nvSpPr>
          <xdr:cNvPr id="14" name="円 108" descr="3">
            <a:extLst>
              <a:ext uri="{FF2B5EF4-FFF2-40B4-BE49-F238E27FC236}">
                <a16:creationId xmlns:a16="http://schemas.microsoft.com/office/drawing/2014/main" id="{9F3DBABA-BFCB-4387-9C99-64B9DB4AF44F}"/>
              </a:ext>
            </a:extLst>
          </xdr:cNvPr>
          <xdr:cNvSpPr/>
        </xdr:nvSpPr>
        <xdr:spPr>
          <a:xfrm>
            <a:off x="231749" y="212692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3</a:t>
            </a:r>
          </a:p>
        </xdr:txBody>
      </xdr:sp>
      <xdr:sp macro="" textlink="">
        <xdr:nvSpPr>
          <xdr:cNvPr id="15" name="手順" descr="[ピボットテーブルのフィールド] ウィンドウが表示されます。ウィンドウ下部の [行] の下にある [製品] をクリックし、[フィールドの削除] をクリックします">
            <a:extLst>
              <a:ext uri="{FF2B5EF4-FFF2-40B4-BE49-F238E27FC236}">
                <a16:creationId xmlns:a16="http://schemas.microsoft.com/office/drawing/2014/main" id="{EFA6096D-F565-4AB4-8069-A93E50B4692C}"/>
              </a:ext>
            </a:extLst>
          </xdr:cNvPr>
          <xdr:cNvSpPr txBox="1"/>
        </xdr:nvSpPr>
        <xdr:spPr>
          <a:xfrm>
            <a:off x="638783" y="2747220"/>
            <a:ext cx="4809516" cy="539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[ピボットテーブルのフィールド] ウィンドウが表示されます。ウィンドウ下部の [</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行</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の下にある [</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製品</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をクリックし、[</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フィールドの削除</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をクリックします。</a:t>
            </a:r>
          </a:p>
        </xdr:txBody>
      </xdr:sp>
      <xdr:sp macro="" textlink="">
        <xdr:nvSpPr>
          <xdr:cNvPr id="16" name="円 110" descr="4">
            <a:extLst>
              <a:ext uri="{FF2B5EF4-FFF2-40B4-BE49-F238E27FC236}">
                <a16:creationId xmlns:a16="http://schemas.microsoft.com/office/drawing/2014/main" id="{C7D8D59A-1C41-4CC2-8EB2-4F0AB6826782}"/>
              </a:ext>
            </a:extLst>
          </xdr:cNvPr>
          <xdr:cNvSpPr/>
        </xdr:nvSpPr>
        <xdr:spPr>
          <a:xfrm>
            <a:off x="231749" y="270472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4</a:t>
            </a:r>
          </a:p>
        </xdr:txBody>
      </xdr:sp>
      <xdr:sp macro="" textlink="">
        <xdr:nvSpPr>
          <xdr:cNvPr id="17" name="手順" descr="ウィンドウの上部で、[販売員] のチェック ボックスをクリックします。これで、成績がトップの販売員を確認できるようになりました">
            <a:extLst>
              <a:ext uri="{FF2B5EF4-FFF2-40B4-BE49-F238E27FC236}">
                <a16:creationId xmlns:a16="http://schemas.microsoft.com/office/drawing/2014/main" id="{E46626AB-11A4-4111-AF26-4E59CC32D1D3}"/>
              </a:ext>
            </a:extLst>
          </xdr:cNvPr>
          <xdr:cNvSpPr txBox="1"/>
        </xdr:nvSpPr>
        <xdr:spPr>
          <a:xfrm>
            <a:off x="638783" y="3335822"/>
            <a:ext cx="4809516" cy="621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ウィンドウの上部で、[</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販売員</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のチェック ボックスをクリックします。これで、成績がトップの販売員を確認できるようになりました。</a:t>
            </a:r>
          </a:p>
        </xdr:txBody>
      </xdr:sp>
      <xdr:sp macro="" textlink="">
        <xdr:nvSpPr>
          <xdr:cNvPr id="18" name="円 112" descr="5">
            <a:extLst>
              <a:ext uri="{FF2B5EF4-FFF2-40B4-BE49-F238E27FC236}">
                <a16:creationId xmlns:a16="http://schemas.microsoft.com/office/drawing/2014/main" id="{78CF056E-8649-4CEB-A075-A7D3863EFAE4}"/>
              </a:ext>
            </a:extLst>
          </xdr:cNvPr>
          <xdr:cNvSpPr/>
        </xdr:nvSpPr>
        <xdr:spPr>
          <a:xfrm>
            <a:off x="231749" y="325349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5</a:t>
            </a:r>
          </a:p>
        </xdr:txBody>
      </xdr:sp>
    </xdr:grpSp>
    <xdr:clientData/>
  </xdr:oneCellAnchor>
  <xdr:oneCellAnchor>
    <xdr:from>
      <xdr:col>0</xdr:col>
      <xdr:colOff>352425</xdr:colOff>
      <xdr:row>27</xdr:row>
      <xdr:rowOff>200024</xdr:rowOff>
    </xdr:from>
    <xdr:ext cx="5695950" cy="6048375"/>
    <xdr:grpSp>
      <xdr:nvGrpSpPr>
        <xdr:cNvPr id="19" name="ピボットテーブルを作成する" descr="ピボットテーブルを作成する&#10;ここでは、データを集計する必要があるときに、ピボットテーブルを作成する方法がわかるように、自分でピボットテーブルを作成します。&#10;右側のデータ内のセルをクリックし、[挿入] メニューの [ピボットテーブル] をクリックします。&#10;表示されるダイアログ ボックスで、[既存のワークシート] をクリックし、[場所] ボックスに C42 を入力します。[OK] をクリックします&#10;右側に [ピボットテーブルのフィールド] ウィンドウが表示されます。&#10;ウィンドウの上部で、[製品] のチェック ボックスをクリックします。&#10;これを行うと、ウィンドウ下部の [行] 領域に [製品] フィールドが追加されます。また、製品データが新しいピボットテーブルの行ラベルとして表示されます。&#10;ウィンドウの上部で、[金額] のチェック ボックスをクリックします。&#10;これを行うと、ウィンドウ下部の [値] 領域に [金額] フィールドが追加されます。同時に、ピボットテーブルの各製品の金額が合計されます。&#10;おめでとうございます。ピボットテーブルが完成しました。ただし、できることがまだ多くあります。詳しく知りたい場合、このシートの下部にあるリンクをクリックします。">
          <a:extLst>
            <a:ext uri="{FF2B5EF4-FFF2-40B4-BE49-F238E27FC236}">
              <a16:creationId xmlns:a16="http://schemas.microsoft.com/office/drawing/2014/main" id="{3E053F45-9F75-449E-BD73-ADF7008F9A06}"/>
            </a:ext>
          </a:extLst>
        </xdr:cNvPr>
        <xdr:cNvGrpSpPr/>
      </xdr:nvGrpSpPr>
      <xdr:grpSpPr>
        <a:xfrm>
          <a:off x="352425" y="5908674"/>
          <a:ext cx="5695950" cy="6048375"/>
          <a:chOff x="390525" y="5943599"/>
          <a:chExt cx="5695950" cy="5954256"/>
        </a:xfrm>
      </xdr:grpSpPr>
      <xdr:sp macro="" textlink="">
        <xdr:nvSpPr>
          <xdr:cNvPr id="20" name="四角形 123" descr="背景">
            <a:extLst>
              <a:ext uri="{FF2B5EF4-FFF2-40B4-BE49-F238E27FC236}">
                <a16:creationId xmlns:a16="http://schemas.microsoft.com/office/drawing/2014/main" id="{F13D8CDD-310F-4614-88D8-121A0C926E58}"/>
              </a:ext>
            </a:extLst>
          </xdr:cNvPr>
          <xdr:cNvSpPr/>
        </xdr:nvSpPr>
        <xdr:spPr>
          <a:xfrm>
            <a:off x="390525" y="5943599"/>
            <a:ext cx="5695950" cy="5954256"/>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21" name="手順" descr="ピボットテーブルを作成する">
            <a:extLst>
              <a:ext uri="{FF2B5EF4-FFF2-40B4-BE49-F238E27FC236}">
                <a16:creationId xmlns:a16="http://schemas.microsoft.com/office/drawing/2014/main" id="{7DA4014F-1AE5-44EA-9D7A-E2450BF3F278}"/>
              </a:ext>
            </a:extLst>
          </xdr:cNvPr>
          <xdr:cNvSpPr txBox="1"/>
        </xdr:nvSpPr>
        <xdr:spPr>
          <a:xfrm>
            <a:off x="622273" y="605037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kern="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rPr>
              <a:t>ピボットテーブルを作成する</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22" name="直線​​コネクタ 125" descr="装飾線">
            <a:extLst>
              <a:ext uri="{FF2B5EF4-FFF2-40B4-BE49-F238E27FC236}">
                <a16:creationId xmlns:a16="http://schemas.microsoft.com/office/drawing/2014/main" id="{7C30CC6F-253D-4DD2-A843-6F1FBB4D7E6C}"/>
              </a:ext>
            </a:extLst>
          </xdr:cNvPr>
          <xdr:cNvCxnSpPr>
            <a:cxnSpLocks/>
          </xdr:cNvCxnSpPr>
        </xdr:nvCxnSpPr>
        <xdr:spPr>
          <a:xfrm>
            <a:off x="625449" y="655779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3" name="直線​​コネクタ 133" descr="装飾線">
            <a:extLst>
              <a:ext uri="{FF2B5EF4-FFF2-40B4-BE49-F238E27FC236}">
                <a16:creationId xmlns:a16="http://schemas.microsoft.com/office/drawing/2014/main" id="{F0DE4D17-2B91-48FC-A3DC-B15BBDAFD494}"/>
              </a:ext>
            </a:extLst>
          </xdr:cNvPr>
          <xdr:cNvCxnSpPr>
            <a:cxnSpLocks/>
          </xdr:cNvCxnSpPr>
        </xdr:nvCxnSpPr>
        <xdr:spPr>
          <a:xfrm>
            <a:off x="625449" y="1155861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4" name="手順" descr="ここでは、データを集計する必要があるときに、ピボットテーブルを作成する方法がわかるように、自分でピボットテーブルを作成します">
            <a:extLst>
              <a:ext uri="{FF2B5EF4-FFF2-40B4-BE49-F238E27FC236}">
                <a16:creationId xmlns:a16="http://schemas.microsoft.com/office/drawing/2014/main" id="{24D7A887-8B61-4F09-883E-0E3ACE3D2C0F}"/>
              </a:ext>
            </a:extLst>
          </xdr:cNvPr>
          <xdr:cNvSpPr txBox="1"/>
        </xdr:nvSpPr>
        <xdr:spPr>
          <a:xfrm>
            <a:off x="619125" y="6631401"/>
            <a:ext cx="5300938" cy="788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ここでは、データを集計する必要があるときに、ピボットテーブルを作成する方法がわかるように、自分でピボットテーブルを作成します。</a:t>
            </a:r>
          </a:p>
        </xdr:txBody>
      </xdr:sp>
      <xdr:sp macro="" textlink="">
        <xdr:nvSpPr>
          <xdr:cNvPr id="25" name="手順" descr="右側のデータ内のセルをクリックし、[挿入] メニューの [ピボットテーブル] をクリックします">
            <a:extLst>
              <a:ext uri="{FF2B5EF4-FFF2-40B4-BE49-F238E27FC236}">
                <a16:creationId xmlns:a16="http://schemas.microsoft.com/office/drawing/2014/main" id="{E7851DAC-4F64-4225-A298-8826F1707885}"/>
              </a:ext>
            </a:extLst>
          </xdr:cNvPr>
          <xdr:cNvSpPr txBox="1"/>
        </xdr:nvSpPr>
        <xdr:spPr>
          <a:xfrm>
            <a:off x="1029308" y="7208787"/>
            <a:ext cx="4809516" cy="507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100">
                <a:latin typeface="Meiryo UI" panose="020B0604030504040204" pitchFamily="50" charset="-128"/>
                <a:ea typeface="Meiryo UI" panose="020B0604030504040204" pitchFamily="50" charset="-128"/>
                <a:cs typeface="Segoe UI" panose="020B0502040204020203" pitchFamily="34" charset="0"/>
              </a:rPr>
              <a:t>右側のデータ内のセルをクリックし、[</a:t>
            </a:r>
            <a:r>
              <a:rPr lang="ja" sz="1100" b="1">
                <a:latin typeface="Meiryo UI" panose="020B0604030504040204" pitchFamily="50" charset="-128"/>
                <a:ea typeface="Meiryo UI" panose="020B0604030504040204" pitchFamily="50" charset="-128"/>
                <a:cs typeface="Segoe UI" panose="020B0502040204020203" pitchFamily="34" charset="0"/>
              </a:rPr>
              <a:t>挿入</a:t>
            </a:r>
            <a:r>
              <a:rPr lang="ja" sz="1100">
                <a:latin typeface="Meiryo UI" panose="020B0604030504040204" pitchFamily="50" charset="-128"/>
                <a:ea typeface="Meiryo UI" panose="020B0604030504040204" pitchFamily="50" charset="-128"/>
                <a:cs typeface="Segoe UI" panose="020B0502040204020203" pitchFamily="34" charset="0"/>
              </a:rPr>
              <a:t>] メニューの [</a:t>
            </a:r>
            <a:r>
              <a:rPr lang="ja" sz="1100" b="1">
                <a:latin typeface="Meiryo UI" panose="020B0604030504040204" pitchFamily="50" charset="-128"/>
                <a:ea typeface="Meiryo UI" panose="020B0604030504040204" pitchFamily="50" charset="-128"/>
                <a:cs typeface="Segoe UI" panose="020B0502040204020203" pitchFamily="34" charset="0"/>
              </a:rPr>
              <a:t>ピボットテーブル</a:t>
            </a:r>
            <a:r>
              <a:rPr lang="ja" sz="1100">
                <a:latin typeface="Meiryo UI" panose="020B0604030504040204" pitchFamily="50" charset="-128"/>
                <a:ea typeface="Meiryo UI" panose="020B0604030504040204" pitchFamily="50" charset="-128"/>
                <a:cs typeface="Segoe UI" panose="020B0502040204020203" pitchFamily="34" charset="0"/>
              </a:rPr>
              <a:t>] をクリックします。</a:t>
            </a:r>
          </a:p>
        </xdr:txBody>
      </xdr:sp>
      <xdr:sp macro="" textlink="">
        <xdr:nvSpPr>
          <xdr:cNvPr id="26" name="円 128" descr="1">
            <a:extLst>
              <a:ext uri="{FF2B5EF4-FFF2-40B4-BE49-F238E27FC236}">
                <a16:creationId xmlns:a16="http://schemas.microsoft.com/office/drawing/2014/main" id="{404D0CBB-6324-44C1-A83D-E793A18064D1}"/>
              </a:ext>
            </a:extLst>
          </xdr:cNvPr>
          <xdr:cNvSpPr/>
        </xdr:nvSpPr>
        <xdr:spPr>
          <a:xfrm>
            <a:off x="622274" y="716628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1</a:t>
            </a:r>
          </a:p>
        </xdr:txBody>
      </xdr:sp>
      <xdr:sp macro="" textlink="">
        <xdr:nvSpPr>
          <xdr:cNvPr id="27" name="手順" descr="表示されるダイアログ ボックスで、[既存のワークシート] をクリックし、[場所] ボックスに C42 を入力します。[OK] をクリックします">
            <a:extLst>
              <a:ext uri="{FF2B5EF4-FFF2-40B4-BE49-F238E27FC236}">
                <a16:creationId xmlns:a16="http://schemas.microsoft.com/office/drawing/2014/main" id="{AF01BE27-58A8-4BD5-AC2E-B28A9F29F511}"/>
              </a:ext>
            </a:extLst>
          </xdr:cNvPr>
          <xdr:cNvSpPr txBox="1"/>
        </xdr:nvSpPr>
        <xdr:spPr>
          <a:xfrm>
            <a:off x="1029308" y="7786439"/>
            <a:ext cx="4809516" cy="473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100">
                <a:latin typeface="Meiryo UI" panose="020B0604030504040204" pitchFamily="50" charset="-128"/>
                <a:ea typeface="Meiryo UI" panose="020B0604030504040204" pitchFamily="50" charset="-128"/>
                <a:cs typeface="Segoe UI" panose="020B0502040204020203" pitchFamily="34" charset="0"/>
              </a:rPr>
              <a:t>表示されるダイアログ ボックスで、[</a:t>
            </a:r>
            <a:r>
              <a:rPr lang="ja" sz="1100" b="1">
                <a:latin typeface="Meiryo UI" panose="020B0604030504040204" pitchFamily="50" charset="-128"/>
                <a:ea typeface="Meiryo UI" panose="020B0604030504040204" pitchFamily="50" charset="-128"/>
                <a:cs typeface="Segoe UI" panose="020B0502040204020203" pitchFamily="34" charset="0"/>
              </a:rPr>
              <a:t>既存のワークシート</a:t>
            </a:r>
            <a:r>
              <a:rPr lang="ja" sz="1100">
                <a:latin typeface="Meiryo UI" panose="020B0604030504040204" pitchFamily="50" charset="-128"/>
                <a:ea typeface="Meiryo UI" panose="020B0604030504040204" pitchFamily="50" charset="-128"/>
                <a:cs typeface="Segoe UI" panose="020B0502040204020203" pitchFamily="34" charset="0"/>
              </a:rPr>
              <a:t>] をクリックし、[</a:t>
            </a:r>
            <a:r>
              <a:rPr lang="ja" sz="1100" b="1" baseline="0">
                <a:latin typeface="Meiryo UI" panose="020B0604030504040204" pitchFamily="50" charset="-128"/>
                <a:ea typeface="Meiryo UI" panose="020B0604030504040204" pitchFamily="50" charset="-128"/>
                <a:cs typeface="Segoe UI" panose="020B0502040204020203" pitchFamily="34" charset="0"/>
              </a:rPr>
              <a:t>場所</a:t>
            </a:r>
            <a:r>
              <a:rPr lang="ja" sz="1100" b="0" baseline="0">
                <a:latin typeface="Meiryo UI" panose="020B0604030504040204" pitchFamily="50" charset="-128"/>
                <a:ea typeface="Meiryo UI" panose="020B0604030504040204" pitchFamily="50" charset="-128"/>
                <a:cs typeface="Segoe UI" panose="020B0502040204020203" pitchFamily="34" charset="0"/>
              </a:rPr>
              <a:t>] ボックスに C42 を入力します。</a:t>
            </a:r>
            <a:r>
              <a:rPr lang="ja" sz="1100" b="0">
                <a:latin typeface="Meiryo UI" panose="020B0604030504040204" pitchFamily="50" charset="-128"/>
                <a:ea typeface="Meiryo UI" panose="020B0604030504040204" pitchFamily="50" charset="-128"/>
                <a:cs typeface="Segoe UI" panose="020B0502040204020203" pitchFamily="34" charset="0"/>
              </a:rPr>
              <a:t>[</a:t>
            </a:r>
            <a:r>
              <a:rPr lang="ja" sz="1100" b="1">
                <a:latin typeface="Meiryo UI" panose="020B0604030504040204" pitchFamily="50" charset="-128"/>
                <a:ea typeface="Meiryo UI" panose="020B0604030504040204" pitchFamily="50" charset="-128"/>
                <a:cs typeface="Segoe UI" panose="020B0502040204020203" pitchFamily="34" charset="0"/>
              </a:rPr>
              <a:t>OK</a:t>
            </a:r>
            <a:r>
              <a:rPr lang="ja" sz="1100" b="0">
                <a:latin typeface="Meiryo UI" panose="020B0604030504040204" pitchFamily="50" charset="-128"/>
                <a:ea typeface="Meiryo UI" panose="020B0604030504040204" pitchFamily="50" charset="-128"/>
                <a:cs typeface="Segoe UI" panose="020B0502040204020203" pitchFamily="34" charset="0"/>
              </a:rPr>
              <a:t>] をクリックします。</a:t>
            </a:r>
          </a:p>
        </xdr:txBody>
      </xdr:sp>
      <xdr:sp macro="" textlink="">
        <xdr:nvSpPr>
          <xdr:cNvPr id="28" name="円 130" descr="2">
            <a:extLst>
              <a:ext uri="{FF2B5EF4-FFF2-40B4-BE49-F238E27FC236}">
                <a16:creationId xmlns:a16="http://schemas.microsoft.com/office/drawing/2014/main" id="{5E8B6D69-EF6A-4C21-B7D3-430B68CEDAB8}"/>
              </a:ext>
            </a:extLst>
          </xdr:cNvPr>
          <xdr:cNvSpPr/>
        </xdr:nvSpPr>
        <xdr:spPr>
          <a:xfrm>
            <a:off x="622274" y="774394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2</a:t>
            </a:r>
          </a:p>
        </xdr:txBody>
      </xdr:sp>
      <xdr:sp macro="" textlink="">
        <xdr:nvSpPr>
          <xdr:cNvPr id="29" name="手順" descr="右側に [ピボットテーブルのフィールド] ウィンドウが表示されます">
            <a:extLst>
              <a:ext uri="{FF2B5EF4-FFF2-40B4-BE49-F238E27FC236}">
                <a16:creationId xmlns:a16="http://schemas.microsoft.com/office/drawing/2014/main" id="{CB4E24B5-844E-4F20-A9EA-9042BE15470D}"/>
              </a:ext>
            </a:extLst>
          </xdr:cNvPr>
          <xdr:cNvSpPr txBox="1"/>
        </xdr:nvSpPr>
        <xdr:spPr>
          <a:xfrm>
            <a:off x="1029308" y="8388408"/>
            <a:ext cx="4809516" cy="813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100">
                <a:latin typeface="Meiryo UI" panose="020B0604030504040204" pitchFamily="50" charset="-128"/>
                <a:ea typeface="Meiryo UI" panose="020B0604030504040204" pitchFamily="50" charset="-128"/>
                <a:cs typeface="Segoe UI" panose="020B0502040204020203" pitchFamily="34" charset="0"/>
              </a:rPr>
              <a:t>右側に [</a:t>
            </a:r>
            <a:r>
              <a:rPr lang="ja" sz="1100" b="1">
                <a:latin typeface="Meiryo UI" panose="020B0604030504040204" pitchFamily="50" charset="-128"/>
                <a:ea typeface="Meiryo UI" panose="020B0604030504040204" pitchFamily="50" charset="-128"/>
                <a:cs typeface="Segoe UI" panose="020B0502040204020203" pitchFamily="34" charset="0"/>
              </a:rPr>
              <a:t>ピボットテーブルのフィールド</a:t>
            </a:r>
            <a:r>
              <a:rPr lang="ja" sz="1100">
                <a:latin typeface="Meiryo UI" panose="020B0604030504040204" pitchFamily="50" charset="-128"/>
                <a:ea typeface="Meiryo UI" panose="020B0604030504040204" pitchFamily="50" charset="-128"/>
                <a:cs typeface="Segoe UI" panose="020B0502040204020203" pitchFamily="34" charset="0"/>
              </a:rPr>
              <a:t>] ウィンドウが表示されます。</a:t>
            </a:r>
            <a:endParaRPr lang="en-US" sz="1100" b="1">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30" name="円 132" descr="3">
            <a:extLst>
              <a:ext uri="{FF2B5EF4-FFF2-40B4-BE49-F238E27FC236}">
                <a16:creationId xmlns:a16="http://schemas.microsoft.com/office/drawing/2014/main" id="{E6C77DDD-5A8F-4E49-8C30-FBB1AD24F8AE}"/>
              </a:ext>
            </a:extLst>
          </xdr:cNvPr>
          <xdr:cNvSpPr/>
        </xdr:nvSpPr>
        <xdr:spPr>
          <a:xfrm>
            <a:off x="622274" y="834591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3</a:t>
            </a:r>
          </a:p>
        </xdr:txBody>
      </xdr:sp>
      <xdr:sp macro="" textlink="">
        <xdr:nvSpPr>
          <xdr:cNvPr id="31" name="手順" descr="ウィンドウの上部で、[製品] のチェック ボックスをクリックします。&#10;これを行うと、ウィンドウ下部の [行] 領域に [製品] フィールドが追加されます。また、製品データが新しいピボットテーブルの行ラベルとして表示されます">
            <a:extLst>
              <a:ext uri="{FF2B5EF4-FFF2-40B4-BE49-F238E27FC236}">
                <a16:creationId xmlns:a16="http://schemas.microsoft.com/office/drawing/2014/main" id="{0DC7950D-11DB-4802-81CD-D6A2B8569BE4}"/>
              </a:ext>
            </a:extLst>
          </xdr:cNvPr>
          <xdr:cNvSpPr txBox="1"/>
        </xdr:nvSpPr>
        <xdr:spPr>
          <a:xfrm>
            <a:off x="1029308" y="8878215"/>
            <a:ext cx="4809516" cy="10505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ウィンドウの上部で、</a:t>
            </a:r>
            <a:r>
              <a:rPr lang="ja" sz="1100" b="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製品</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のチェック ボックスをクリックします。</a:t>
            </a:r>
            <a:br>
              <a:rPr lang="en-US"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br>
            <a:br>
              <a:rPr lang="en-US"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b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これを行うと、ウィンドウ下部の [行] 領域に [製品] フィールドが追加されます。また、製品データが新しいピボットテーブルの</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行ラベル</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として表示されます。</a:t>
            </a:r>
          </a:p>
        </xdr:txBody>
      </xdr:sp>
      <xdr:sp macro="" textlink="">
        <xdr:nvSpPr>
          <xdr:cNvPr id="32" name="円 116" descr="4">
            <a:extLst>
              <a:ext uri="{FF2B5EF4-FFF2-40B4-BE49-F238E27FC236}">
                <a16:creationId xmlns:a16="http://schemas.microsoft.com/office/drawing/2014/main" id="{6C599CDD-997A-493C-ACA8-0037B5AF6DB9}"/>
              </a:ext>
            </a:extLst>
          </xdr:cNvPr>
          <xdr:cNvSpPr/>
        </xdr:nvSpPr>
        <xdr:spPr>
          <a:xfrm>
            <a:off x="622274" y="883571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4</a:t>
            </a:r>
          </a:p>
        </xdr:txBody>
      </xdr:sp>
      <xdr:sp macro="" textlink="">
        <xdr:nvSpPr>
          <xdr:cNvPr id="33" name="手順" descr="ウィンドウの上部で、[金額] のチェック ボックスをクリックします。&#10;これを行うと、ウィンドウ下部の [値] 領域に [金額] フィールドが追加されます。同時に、ピボットテーブルの各製品の金額が合計されます">
            <a:extLst>
              <a:ext uri="{FF2B5EF4-FFF2-40B4-BE49-F238E27FC236}">
                <a16:creationId xmlns:a16="http://schemas.microsoft.com/office/drawing/2014/main" id="{843F411B-8F04-419F-8B1C-FABF74E1DF49}"/>
              </a:ext>
            </a:extLst>
          </xdr:cNvPr>
          <xdr:cNvSpPr txBox="1"/>
        </xdr:nvSpPr>
        <xdr:spPr>
          <a:xfrm>
            <a:off x="1029308" y="9891231"/>
            <a:ext cx="4809516" cy="9939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ウィンドウの上部で、[</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金額</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のチェック ボックスをクリックします。</a:t>
            </a:r>
            <a:br>
              <a:rPr lang="en-US"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br>
            <a:br>
              <a:rPr lang="en-US"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b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これを行うと、ウィンドウ下部の [値] 領域に [金額] フィールドが追加されます。同時に、ピボットテーブルの各製品の金額が合計されます。</a:t>
            </a:r>
          </a:p>
        </xdr:txBody>
      </xdr:sp>
      <xdr:sp macro="" textlink="">
        <xdr:nvSpPr>
          <xdr:cNvPr id="34" name="円 118" descr="5">
            <a:extLst>
              <a:ext uri="{FF2B5EF4-FFF2-40B4-BE49-F238E27FC236}">
                <a16:creationId xmlns:a16="http://schemas.microsoft.com/office/drawing/2014/main" id="{FE10AA18-7D71-4538-910F-41C9E6EBE3CB}"/>
              </a:ext>
            </a:extLst>
          </xdr:cNvPr>
          <xdr:cNvSpPr/>
        </xdr:nvSpPr>
        <xdr:spPr>
          <a:xfrm>
            <a:off x="622274" y="984873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5</a:t>
            </a:r>
          </a:p>
        </xdr:txBody>
      </xdr:sp>
      <xdr:sp macro="" textlink="">
        <xdr:nvSpPr>
          <xdr:cNvPr id="35" name="手順" descr="おめでとうございます。ピボットテーブルが完成しました。ただし、できることがまだ多くあります。詳しく知りたい場合、このシートの下部にあるリンクをクリックします。">
            <a:extLst>
              <a:ext uri="{FF2B5EF4-FFF2-40B4-BE49-F238E27FC236}">
                <a16:creationId xmlns:a16="http://schemas.microsoft.com/office/drawing/2014/main" id="{433D444F-5575-445E-8203-4EA8F303B304}"/>
              </a:ext>
            </a:extLst>
          </xdr:cNvPr>
          <xdr:cNvSpPr txBox="1"/>
        </xdr:nvSpPr>
        <xdr:spPr>
          <a:xfrm>
            <a:off x="1029308" y="10924650"/>
            <a:ext cx="4809516" cy="626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おめでとうございます。ピボットテーブルが完成しました。ただし、できることがまだ多くあります。詳しく知りたい場合、このシートの下部にあるリンクをクリックします。</a:t>
            </a:r>
          </a:p>
        </xdr:txBody>
      </xdr:sp>
      <xdr:sp macro="" textlink="">
        <xdr:nvSpPr>
          <xdr:cNvPr id="36" name="円 120" descr="6">
            <a:extLst>
              <a:ext uri="{FF2B5EF4-FFF2-40B4-BE49-F238E27FC236}">
                <a16:creationId xmlns:a16="http://schemas.microsoft.com/office/drawing/2014/main" id="{61E4446E-65FB-4DDB-B46A-92BA4EB8DA56}"/>
              </a:ext>
            </a:extLst>
          </xdr:cNvPr>
          <xdr:cNvSpPr/>
        </xdr:nvSpPr>
        <xdr:spPr>
          <a:xfrm>
            <a:off x="622274" y="1088215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6</a:t>
            </a:r>
          </a:p>
        </xdr:txBody>
      </xdr:sp>
      <xdr:pic>
        <xdr:nvPicPr>
          <xdr:cNvPr id="37" name="図 36">
            <a:extLst>
              <a:ext uri="{FF2B5EF4-FFF2-40B4-BE49-F238E27FC236}">
                <a16:creationId xmlns:a16="http://schemas.microsoft.com/office/drawing/2014/main" id="{918E601C-BC8E-4591-A2A8-9D0595185CF8}"/>
              </a:ext>
            </a:extLst>
          </xdr:cNvPr>
          <xdr:cNvPicPr>
            <a:picLocks noChangeAspect="1"/>
          </xdr:cNvPicPr>
        </xdr:nvPicPr>
        <xdr:blipFill>
          <a:blip xmlns:r="http://schemas.openxmlformats.org/officeDocument/2006/relationships" r:embed="rId2"/>
          <a:stretch>
            <a:fillRect/>
          </a:stretch>
        </xdr:blipFill>
        <xdr:spPr>
          <a:xfrm>
            <a:off x="4567237" y="8964096"/>
            <a:ext cx="657225" cy="168781"/>
          </a:xfrm>
          <a:prstGeom prst="rect">
            <a:avLst/>
          </a:prstGeom>
        </xdr:spPr>
      </xdr:pic>
      <xdr:pic>
        <xdr:nvPicPr>
          <xdr:cNvPr id="38" name="図 37">
            <a:extLst>
              <a:ext uri="{FF2B5EF4-FFF2-40B4-BE49-F238E27FC236}">
                <a16:creationId xmlns:a16="http://schemas.microsoft.com/office/drawing/2014/main" id="{68DC4F40-B494-471D-AB0B-F2C83CE8E1CC}"/>
              </a:ext>
            </a:extLst>
          </xdr:cNvPr>
          <xdr:cNvPicPr>
            <a:picLocks noChangeAspect="1"/>
          </xdr:cNvPicPr>
        </xdr:nvPicPr>
        <xdr:blipFill>
          <a:blip xmlns:r="http://schemas.openxmlformats.org/officeDocument/2006/relationships" r:embed="rId3"/>
          <a:stretch>
            <a:fillRect/>
          </a:stretch>
        </xdr:blipFill>
        <xdr:spPr>
          <a:xfrm>
            <a:off x="4567237" y="9963266"/>
            <a:ext cx="657225" cy="168781"/>
          </a:xfrm>
          <a:prstGeom prst="rect">
            <a:avLst/>
          </a:prstGeom>
        </xdr:spPr>
      </xdr:pic>
    </xdr:grpSp>
    <xdr:clientData/>
  </xdr:oneCellAnchor>
  <xdr:oneCellAnchor>
    <xdr:from>
      <xdr:col>0</xdr:col>
      <xdr:colOff>356416</xdr:colOff>
      <xdr:row>60</xdr:row>
      <xdr:rowOff>178253</xdr:rowOff>
    </xdr:from>
    <xdr:ext cx="5695950" cy="2971600"/>
    <xdr:grpSp>
      <xdr:nvGrpSpPr>
        <xdr:cNvPr id="39" name="Web 上のその他の情報" descr="Web 上のその他の情報。Web へのリンクが含まれています。&#10;ページのトップへ&#10;次の手順へ">
          <a:extLst>
            <a:ext uri="{FF2B5EF4-FFF2-40B4-BE49-F238E27FC236}">
              <a16:creationId xmlns:a16="http://schemas.microsoft.com/office/drawing/2014/main" id="{ECF1A4EF-5519-4551-B475-E35B8B7F6930}"/>
            </a:ext>
          </a:extLst>
        </xdr:cNvPr>
        <xdr:cNvGrpSpPr/>
      </xdr:nvGrpSpPr>
      <xdr:grpSpPr>
        <a:xfrm>
          <a:off x="356416" y="12179753"/>
          <a:ext cx="5695950" cy="2971600"/>
          <a:chOff x="0" y="1"/>
          <a:chExt cx="5695950" cy="3005750"/>
        </a:xfrm>
      </xdr:grpSpPr>
      <xdr:sp macro="" textlink="">
        <xdr:nvSpPr>
          <xdr:cNvPr id="40" name="四角形 135" descr="背景">
            <a:extLst>
              <a:ext uri="{FF2B5EF4-FFF2-40B4-BE49-F238E27FC236}">
                <a16:creationId xmlns:a16="http://schemas.microsoft.com/office/drawing/2014/main" id="{952294D5-DEBB-41EC-B6E1-AB58F53C2DCC}"/>
              </a:ext>
            </a:extLst>
          </xdr:cNvPr>
          <xdr:cNvSpPr/>
        </xdr:nvSpPr>
        <xdr:spPr>
          <a:xfrm>
            <a:off x="0" y="1"/>
            <a:ext cx="5695950" cy="30057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41" name="手順" descr="Web 上のその他の情報">
            <a:extLst>
              <a:ext uri="{FF2B5EF4-FFF2-40B4-BE49-F238E27FC236}">
                <a16:creationId xmlns:a16="http://schemas.microsoft.com/office/drawing/2014/main" id="{D73210D6-D5A7-4216-BA80-FCD4C0441751}"/>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Web 上のその他の情報</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42" name="直線​​コネクタ 137" descr="装飾線">
            <a:extLst>
              <a:ext uri="{FF2B5EF4-FFF2-40B4-BE49-F238E27FC236}">
                <a16:creationId xmlns:a16="http://schemas.microsoft.com/office/drawing/2014/main" id="{D0E35F38-0C35-4C25-A786-A914D3F64D8B}"/>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43" name="[次へ] ボタン" descr="ページのトップへ。セル A1 へのハイパーリンクが設定されています">
            <a:hlinkClick xmlns:r="http://schemas.openxmlformats.org/officeDocument/2006/relationships" r:id="rId4" tooltip="このワークシートのセル A1 に戻るときに選択します"/>
            <a:extLst>
              <a:ext uri="{FF2B5EF4-FFF2-40B4-BE49-F238E27FC236}">
                <a16:creationId xmlns:a16="http://schemas.microsoft.com/office/drawing/2014/main" id="{BCFC46E8-CDC6-4147-9F9F-591984CE493B}"/>
              </a:ext>
            </a:extLst>
          </xdr:cNvPr>
          <xdr:cNvSpPr/>
        </xdr:nvSpPr>
        <xdr:spPr>
          <a:xfrm>
            <a:off x="234924" y="2170102"/>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ja" sz="1200">
                <a:solidFill>
                  <a:srgbClr val="0B744D"/>
                </a:solidFill>
                <a:latin typeface="Meiryo UI" panose="020B0604030504040204" pitchFamily="50" charset="-128"/>
                <a:ea typeface="Meiryo UI" panose="020B0604030504040204" pitchFamily="50" charset="-128"/>
                <a:cs typeface="Segoe UI" pitchFamily="34" charset="0"/>
              </a:rPr>
              <a:t>ページのトップへ</a:t>
            </a:r>
          </a:p>
        </xdr:txBody>
      </xdr:sp>
      <xdr:cxnSp macro="">
        <xdr:nvCxnSpPr>
          <xdr:cNvPr id="44" name="直線​​コネクタ 139" descr="装飾線">
            <a:extLst>
              <a:ext uri="{FF2B5EF4-FFF2-40B4-BE49-F238E27FC236}">
                <a16:creationId xmlns:a16="http://schemas.microsoft.com/office/drawing/2014/main" id="{6009DEAF-7683-4350-92BB-F28C13D0AE66}"/>
              </a:ext>
            </a:extLst>
          </xdr:cNvPr>
          <xdr:cNvCxnSpPr>
            <a:cxnSpLocks/>
          </xdr:cNvCxnSpPr>
        </xdr:nvCxnSpPr>
        <xdr:spPr>
          <a:xfrm>
            <a:off x="234924" y="192475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45" name="[次へ] ボタン" descr="[次の手順へ] ボタン。次のシートへのハイパーリンクが設定されています">
            <a:hlinkClick xmlns:r="http://schemas.openxmlformats.org/officeDocument/2006/relationships" r:id="rId1" tooltip="次の手順に進むときに選択します"/>
            <a:extLst>
              <a:ext uri="{FF2B5EF4-FFF2-40B4-BE49-F238E27FC236}">
                <a16:creationId xmlns:a16="http://schemas.microsoft.com/office/drawing/2014/main" id="{98AB3DF0-D73E-4F6F-AE0B-2172DF7BC762}"/>
              </a:ext>
            </a:extLst>
          </xdr:cNvPr>
          <xdr:cNvSpPr/>
        </xdr:nvSpPr>
        <xdr:spPr>
          <a:xfrm>
            <a:off x="4293870" y="2360603"/>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ja" sz="1200">
                <a:solidFill>
                  <a:srgbClr val="0B744D"/>
                </a:solidFill>
                <a:latin typeface="Meiryo UI" panose="020B0604030504040204" pitchFamily="50" charset="-128"/>
                <a:ea typeface="Meiryo UI" panose="020B0604030504040204" pitchFamily="50" charset="-128"/>
                <a:cs typeface="Segoe UI" pitchFamily="34" charset="0"/>
              </a:rPr>
              <a:t>次の手順へ</a:t>
            </a:r>
          </a:p>
        </xdr:txBody>
      </xdr:sp>
      <xdr:sp macro="" textlink="">
        <xdr:nvSpPr>
          <xdr:cNvPr id="46" name="手順" descr="ピボットテーブルを作成してワークシート データを分析します。Web へのハイパーリンクが設定されています">
            <a:hlinkClick xmlns:r="http://schemas.openxmlformats.org/officeDocument/2006/relationships" r:id="rId5" tooltip="ピボットテーブルを作成してワークシート データを分析する方法について Web を参照するときに選択します"/>
            <a:extLst>
              <a:ext uri="{FF2B5EF4-FFF2-40B4-BE49-F238E27FC236}">
                <a16:creationId xmlns:a16="http://schemas.microsoft.com/office/drawing/2014/main" id="{EF063F9B-5EF2-4A49-956F-C9CD1004DEB4}"/>
              </a:ext>
            </a:extLst>
          </xdr:cNvPr>
          <xdr:cNvSpPr txBox="1"/>
        </xdr:nvSpPr>
        <xdr:spPr>
          <a:xfrm>
            <a:off x="638783" y="794849"/>
            <a:ext cx="3376776"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ピボットテーブルを作成してワークシート データを分析する</a:t>
            </a:r>
          </a:p>
        </xdr:txBody>
      </xdr:sp>
      <xdr:pic>
        <xdr:nvPicPr>
          <xdr:cNvPr id="47" name="グラフィック 22" descr="矢印">
            <a:hlinkClick xmlns:r="http://schemas.openxmlformats.org/officeDocument/2006/relationships" r:id="rId5" tooltip="Web で詳細情報を参照するときに選択します"/>
            <a:extLst>
              <a:ext uri="{FF2B5EF4-FFF2-40B4-BE49-F238E27FC236}">
                <a16:creationId xmlns:a16="http://schemas.microsoft.com/office/drawing/2014/main" id="{51696E56-F8CB-4F27-A964-468726731281}"/>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211503" y="699572"/>
            <a:ext cx="454554" cy="448472"/>
          </a:xfrm>
          <a:prstGeom prst="rect">
            <a:avLst/>
          </a:prstGeom>
        </xdr:spPr>
      </xdr:pic>
      <xdr:sp macro="" textlink="">
        <xdr:nvSpPr>
          <xdr:cNvPr id="48" name="手順" descr="フィールド リストを使用してピボットテーブルのフィールドを配置します。Web へのハイパーリンクが設定されています">
            <a:hlinkClick xmlns:r="http://schemas.openxmlformats.org/officeDocument/2006/relationships" r:id="rId8" tooltip="フィールド リストを使用してピボットテーブルのフィールドを配置する方法について Web を参照するときに選択します"/>
            <a:extLst>
              <a:ext uri="{FF2B5EF4-FFF2-40B4-BE49-F238E27FC236}">
                <a16:creationId xmlns:a16="http://schemas.microsoft.com/office/drawing/2014/main" id="{31955F88-723A-4731-98DA-7DA3BF23E97A}"/>
              </a:ext>
            </a:extLst>
          </xdr:cNvPr>
          <xdr:cNvSpPr txBox="1"/>
        </xdr:nvSpPr>
        <xdr:spPr>
          <a:xfrm>
            <a:off x="638782" y="1259456"/>
            <a:ext cx="3862551"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フィールド リストを使用してピボットテーブルのフィールドを配置する</a:t>
            </a:r>
          </a:p>
        </xdr:txBody>
      </xdr:sp>
      <xdr:pic>
        <xdr:nvPicPr>
          <xdr:cNvPr id="49" name="グラフィック 22" descr="矢印">
            <a:hlinkClick xmlns:r="http://schemas.openxmlformats.org/officeDocument/2006/relationships" r:id="rId8" tooltip="Web で詳細情報を参照するときに選択します"/>
            <a:extLst>
              <a:ext uri="{FF2B5EF4-FFF2-40B4-BE49-F238E27FC236}">
                <a16:creationId xmlns:a16="http://schemas.microsoft.com/office/drawing/2014/main" id="{433B016B-6E54-45C1-B57E-53D16F8B6B6C}"/>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211503" y="1157426"/>
            <a:ext cx="454554" cy="448472"/>
          </a:xfrm>
          <a:prstGeom prst="rect">
            <a:avLst/>
          </a:prstGeom>
        </xdr:spPr>
      </xdr:pic>
    </xdr:grpSp>
    <xdr:clientData/>
  </xdr:oneCellAnchor>
  <xdr:oneCellAnchor>
    <xdr:from>
      <xdr:col>2</xdr:col>
      <xdr:colOff>819150</xdr:colOff>
      <xdr:row>9</xdr:row>
      <xdr:rowOff>165566</xdr:rowOff>
    </xdr:from>
    <xdr:ext cx="1404987" cy="669195"/>
    <xdr:grpSp>
      <xdr:nvGrpSpPr>
        <xdr:cNvPr id="50" name="ピボットテーブル矢印" descr="ピボットテーブルを指す矢印">
          <a:extLst>
            <a:ext uri="{FF2B5EF4-FFF2-40B4-BE49-F238E27FC236}">
              <a16:creationId xmlns:a16="http://schemas.microsoft.com/office/drawing/2014/main" id="{E6C5D510-E18F-4268-91FB-D4FC2A41854C}"/>
            </a:ext>
          </a:extLst>
        </xdr:cNvPr>
        <xdr:cNvGrpSpPr/>
      </xdr:nvGrpSpPr>
      <xdr:grpSpPr>
        <a:xfrm>
          <a:off x="7207250" y="2451566"/>
          <a:ext cx="1404987" cy="669195"/>
          <a:chOff x="6810375" y="2584916"/>
          <a:chExt cx="1404987" cy="669195"/>
        </a:xfrm>
      </xdr:grpSpPr>
      <xdr:sp macro="" textlink="">
        <xdr:nvSpPr>
          <xdr:cNvPr id="51" name="円弧 50" descr="矢印">
            <a:extLst>
              <a:ext uri="{FF2B5EF4-FFF2-40B4-BE49-F238E27FC236}">
                <a16:creationId xmlns:a16="http://schemas.microsoft.com/office/drawing/2014/main" id="{B5A6D13C-B585-4DBB-98EC-510D7CEFCBC8}"/>
              </a:ext>
            </a:extLst>
          </xdr:cNvPr>
          <xdr:cNvSpPr/>
        </xdr:nvSpPr>
        <xdr:spPr>
          <a:xfrm rot="9903799">
            <a:off x="7535519" y="2584916"/>
            <a:ext cx="640711" cy="669195"/>
          </a:xfrm>
          <a:prstGeom prst="arc">
            <a:avLst>
              <a:gd name="adj1" fmla="val 15011426"/>
              <a:gd name="adj2" fmla="val 20877560"/>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52" name="手順" descr="ピボットテーブル">
            <a:extLst>
              <a:ext uri="{FF2B5EF4-FFF2-40B4-BE49-F238E27FC236}">
                <a16:creationId xmlns:a16="http://schemas.microsoft.com/office/drawing/2014/main" id="{BFBEF1BD-9D5E-4517-A3B2-B91EE727B973}"/>
              </a:ext>
            </a:extLst>
          </xdr:cNvPr>
          <xdr:cNvSpPr txBox="1"/>
        </xdr:nvSpPr>
        <xdr:spPr>
          <a:xfrm>
            <a:off x="6810375" y="2851150"/>
            <a:ext cx="1404987" cy="321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noProof="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ピボットテーブル</a:t>
            </a:r>
          </a:p>
        </xdr:txBody>
      </xdr:sp>
    </xdr:grp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202165</xdr:colOff>
      <xdr:row>15</xdr:row>
      <xdr:rowOff>83872</xdr:rowOff>
    </xdr:from>
    <xdr:ext cx="8554336" cy="0"/>
    <xdr:cxnSp macro="">
      <xdr:nvCxnSpPr>
        <xdr:cNvPr id="2" name="直線​​コネクタ 43" descr="装飾線">
          <a:extLst>
            <a:ext uri="{FF2B5EF4-FFF2-40B4-BE49-F238E27FC236}">
              <a16:creationId xmlns:a16="http://schemas.microsoft.com/office/drawing/2014/main" id="{CE93C474-3F94-440B-B664-815F250447F2}"/>
            </a:ext>
          </a:extLst>
        </xdr:cNvPr>
        <xdr:cNvCxnSpPr/>
      </xdr:nvCxnSpPr>
      <xdr:spPr>
        <a:xfrm>
          <a:off x="964165" y="3084247"/>
          <a:ext cx="8554336"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171451</xdr:colOff>
      <xdr:row>0</xdr:row>
      <xdr:rowOff>285750</xdr:rowOff>
    </xdr:from>
    <xdr:ext cx="9309411" cy="5730553"/>
    <xdr:grpSp>
      <xdr:nvGrpSpPr>
        <xdr:cNvPr id="3" name="グループ 7" descr="Excel についてさらに知りたい場合&#10;[操作アシスト] ボタンをクリックして、調べたい操作を入力してください&#10;引き続き機能を探してみましょう。作業を簡略化する方法が他にもあります。&#10;LinkedIn ラーニング&#10;ビデオ コース—初心者から上級者まですべてのレベル。自分のペースで進めてください。&#10;コミュニティ&#10;質問したり、他の Excel ファンと交流したりします。&#10;その他の新機能&#10;サブスクリプションの一部として、引き続き新機能を追加します。&#10;このツアーについてフィードバックを送信してください">
          <a:extLst>
            <a:ext uri="{FF2B5EF4-FFF2-40B4-BE49-F238E27FC236}">
              <a16:creationId xmlns:a16="http://schemas.microsoft.com/office/drawing/2014/main" id="{655DEE4F-E2FF-432C-B55C-2CC93435C2BE}"/>
            </a:ext>
          </a:extLst>
        </xdr:cNvPr>
        <xdr:cNvGrpSpPr/>
      </xdr:nvGrpSpPr>
      <xdr:grpSpPr>
        <a:xfrm>
          <a:off x="171451" y="285750"/>
          <a:ext cx="9309411" cy="5730553"/>
          <a:chOff x="171451" y="285750"/>
          <a:chExt cx="9309411" cy="5730553"/>
        </a:xfrm>
      </xdr:grpSpPr>
      <xdr:grpSp>
        <xdr:nvGrpSpPr>
          <xdr:cNvPr id="4" name="グループ 6" descr="Excel についてさらに知りたい場合&#10;[操作アシスト] ボタンをクリックして、調べたい操作を入力してください&#10;引き続き機能を探してみましょう。作業を簡略化する方法が他にもあります。&#10;LinkedIn ラーニング&#10;ビデオ コース—初心者から上級者まですべてのレベル。自分のペースで進めてください。&#10;コミュニティ&#10;質問したり、他の Excel ファンと交流したりします。&#10;その他の新機能&#10;サブスクリプションの一部として、引き続き新機能を追加します。&#10;このツアーについてフィードバックを送信してください">
            <a:extLst>
              <a:ext uri="{FF2B5EF4-FFF2-40B4-BE49-F238E27FC236}">
                <a16:creationId xmlns:a16="http://schemas.microsoft.com/office/drawing/2014/main" id="{68C12B94-79D8-40FA-BD38-29ECCF6FD6F4}"/>
              </a:ext>
            </a:extLst>
          </xdr:cNvPr>
          <xdr:cNvGrpSpPr/>
        </xdr:nvGrpSpPr>
        <xdr:grpSpPr>
          <a:xfrm>
            <a:off x="171451" y="285750"/>
            <a:ext cx="9309411" cy="5730553"/>
            <a:chOff x="171451" y="285750"/>
            <a:chExt cx="9309411" cy="5730553"/>
          </a:xfrm>
        </xdr:grpSpPr>
        <xdr:grpSp>
          <xdr:nvGrpSpPr>
            <xdr:cNvPr id="13" name="グループ 2">
              <a:extLst>
                <a:ext uri="{FF2B5EF4-FFF2-40B4-BE49-F238E27FC236}">
                  <a16:creationId xmlns:a16="http://schemas.microsoft.com/office/drawing/2014/main" id="{FC967941-706F-44E0-813A-4273D5F9E5FD}"/>
                </a:ext>
              </a:extLst>
            </xdr:cNvPr>
            <xdr:cNvGrpSpPr/>
          </xdr:nvGrpSpPr>
          <xdr:grpSpPr>
            <a:xfrm>
              <a:off x="171451" y="285750"/>
              <a:ext cx="9309411" cy="5730553"/>
              <a:chOff x="171451" y="285750"/>
              <a:chExt cx="9309411" cy="5730553"/>
            </a:xfrm>
          </xdr:grpSpPr>
          <xdr:sp macro="" textlink="">
            <xdr:nvSpPr>
              <xdr:cNvPr id="25" name="四角形 26" descr="背景">
                <a:extLst>
                  <a:ext uri="{FF2B5EF4-FFF2-40B4-BE49-F238E27FC236}">
                    <a16:creationId xmlns:a16="http://schemas.microsoft.com/office/drawing/2014/main" id="{DB97A929-654D-4AB8-BE41-3F947ADE1979}"/>
                  </a:ext>
                </a:extLst>
              </xdr:cNvPr>
              <xdr:cNvSpPr/>
            </xdr:nvSpPr>
            <xdr:spPr>
              <a:xfrm>
                <a:off x="171451" y="285750"/>
                <a:ext cx="9299853" cy="5730552"/>
              </a:xfrm>
              <a:prstGeom prst="rect">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26" name="四角形 27" descr="背景">
                <a:extLst>
                  <a:ext uri="{FF2B5EF4-FFF2-40B4-BE49-F238E27FC236}">
                    <a16:creationId xmlns:a16="http://schemas.microsoft.com/office/drawing/2014/main" id="{FB493707-5F1F-4BC3-BF8D-3F3124E0C2C0}"/>
                  </a:ext>
                </a:extLst>
              </xdr:cNvPr>
              <xdr:cNvSpPr/>
            </xdr:nvSpPr>
            <xdr:spPr>
              <a:xfrm>
                <a:off x="171451" y="1332861"/>
                <a:ext cx="9309411" cy="4683442"/>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latin typeface="Meiryo UI" panose="020B0604030504040204" pitchFamily="50" charset="-128"/>
                  <a:ea typeface="Meiryo UI" panose="020B0604030504040204" pitchFamily="50" charset="-128"/>
                </a:endParaRPr>
              </a:p>
            </xdr:txBody>
          </xdr:sp>
        </xdr:grpSp>
        <xdr:sp macro="" textlink="">
          <xdr:nvSpPr>
            <xdr:cNvPr id="14" name="ようこそメッセージ" descr="引き続き機能を探してみましょう。作業を簡略化する方法が他にもあります。">
              <a:extLst>
                <a:ext uri="{FF2B5EF4-FFF2-40B4-BE49-F238E27FC236}">
                  <a16:creationId xmlns:a16="http://schemas.microsoft.com/office/drawing/2014/main" id="{9DE2ED5F-FCE6-47BE-B51A-BC7FDAB8AE65}"/>
                </a:ext>
              </a:extLst>
            </xdr:cNvPr>
            <xdr:cNvSpPr txBox="1"/>
          </xdr:nvSpPr>
          <xdr:spPr>
            <a:xfrm>
              <a:off x="780726" y="2874970"/>
              <a:ext cx="8251976" cy="411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 sz="1600" b="0" i="0" baseline="0">
                  <a:solidFill>
                    <a:schemeClr val="tx1">
                      <a:lumMod val="75000"/>
                      <a:lumOff val="25000"/>
                    </a:schemeClr>
                  </a:solidFill>
                  <a:effectLst/>
                  <a:latin typeface="Meiryo UI" panose="020B0604030504040204" pitchFamily="50" charset="-128"/>
                  <a:ea typeface="Meiryo UI" panose="020B0604030504040204" pitchFamily="50" charset="-128"/>
                  <a:cs typeface="Segoe UI Light" panose="020B0502040204020203" pitchFamily="34" charset="0"/>
                </a:rPr>
                <a:t>引き続き機能を探してみましょう。Excel について学ぶことが他にもあります。</a:t>
              </a:r>
              <a:endParaRPr lang="en-US" sz="1600" b="0">
                <a:solidFill>
                  <a:schemeClr val="tx1">
                    <a:lumMod val="75000"/>
                    <a:lumOff val="25000"/>
                  </a:schemeClr>
                </a:solidFill>
                <a:latin typeface="Meiryo UI" panose="020B0604030504040204" pitchFamily="50" charset="-128"/>
                <a:ea typeface="Meiryo UI" panose="020B0604030504040204" pitchFamily="50" charset="-128"/>
                <a:cs typeface="Segoe UI Light" panose="020B0502040204020203" pitchFamily="34" charset="0"/>
              </a:endParaRPr>
            </a:p>
          </xdr:txBody>
        </xdr:sp>
        <xdr:sp macro="" textlink="">
          <xdr:nvSpPr>
            <xdr:cNvPr id="15" name="ようこそメッセージ" descr="Excel についてさらに知りたい場合">
              <a:extLst>
                <a:ext uri="{FF2B5EF4-FFF2-40B4-BE49-F238E27FC236}">
                  <a16:creationId xmlns:a16="http://schemas.microsoft.com/office/drawing/2014/main" id="{4B602DC6-6B2C-4458-883A-94CF757BE7F7}"/>
                </a:ext>
              </a:extLst>
            </xdr:cNvPr>
            <xdr:cNvSpPr txBox="1"/>
          </xdr:nvSpPr>
          <xdr:spPr>
            <a:xfrm>
              <a:off x="752052" y="676037"/>
              <a:ext cx="7629650" cy="713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 sz="2600" b="0" i="0" baseline="0">
                  <a:solidFill>
                    <a:schemeClr val="bg1"/>
                  </a:solidFill>
                  <a:effectLst/>
                  <a:latin typeface="Meiryo UI" panose="020B0604030504040204" pitchFamily="50" charset="-128"/>
                  <a:ea typeface="Meiryo UI" panose="020B0604030504040204" pitchFamily="50" charset="-128"/>
                  <a:cs typeface="Segoe UI" pitchFamily="34" charset="0"/>
                </a:rPr>
                <a:t>Excel についてさらに知りたい場合</a:t>
              </a:r>
              <a:endParaRPr lang="en-US" sz="2600" b="0">
                <a:latin typeface="Meiryo UI" panose="020B0604030504040204" pitchFamily="50" charset="-128"/>
                <a:ea typeface="Meiryo UI" panose="020B0604030504040204" pitchFamily="50" charset="-128"/>
                <a:cs typeface="Segoe UI" pitchFamily="34" charset="0"/>
              </a:endParaRPr>
            </a:p>
          </xdr:txBody>
        </xdr:sp>
        <xdr:pic>
          <xdr:nvPicPr>
            <xdr:cNvPr id="16" name="図 15" descr="[操作アシスト] ボタン">
              <a:extLst>
                <a:ext uri="{FF2B5EF4-FFF2-40B4-BE49-F238E27FC236}">
                  <a16:creationId xmlns:a16="http://schemas.microsoft.com/office/drawing/2014/main" id="{D94DD38E-61BD-4F70-B780-E7D20C296E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1965" y="1468036"/>
              <a:ext cx="1012148" cy="942779"/>
            </a:xfrm>
            <a:prstGeom prst="rect">
              <a:avLst/>
            </a:prstGeom>
          </xdr:spPr>
        </xdr:pic>
        <xdr:sp macro="" textlink="">
          <xdr:nvSpPr>
            <xdr:cNvPr id="17" name="ようこそメッセージ" descr="[操作アシスト] ボタンをクリックして、調べたい操作を入力してください">
              <a:extLst>
                <a:ext uri="{FF2B5EF4-FFF2-40B4-BE49-F238E27FC236}">
                  <a16:creationId xmlns:a16="http://schemas.microsoft.com/office/drawing/2014/main" id="{8DC29258-7692-4EC3-A137-DBE11C8D7164}"/>
                </a:ext>
              </a:extLst>
            </xdr:cNvPr>
            <xdr:cNvSpPr txBox="1"/>
          </xdr:nvSpPr>
          <xdr:spPr>
            <a:xfrm>
              <a:off x="762520" y="1762816"/>
              <a:ext cx="5828780" cy="11708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 sz="1600" b="0" i="0" baseline="0">
                  <a:solidFill>
                    <a:srgbClr val="217346"/>
                  </a:solidFill>
                  <a:effectLst/>
                  <a:latin typeface="Meiryo UI" panose="020B0604030504040204" pitchFamily="50" charset="-128"/>
                  <a:ea typeface="Meiryo UI" panose="020B0604030504040204" pitchFamily="50" charset="-128"/>
                  <a:cs typeface="Segoe UI Light" panose="020B0502040204020203" pitchFamily="34" charset="0"/>
                </a:rPr>
                <a:t>[</a:t>
              </a:r>
              <a:r>
                <a:rPr lang="ja" sz="1600" b="1" i="0" baseline="0">
                  <a:solidFill>
                    <a:srgbClr val="217346"/>
                  </a:solidFill>
                  <a:effectLst/>
                  <a:latin typeface="Meiryo UI" panose="020B0604030504040204" pitchFamily="50" charset="-128"/>
                  <a:ea typeface="Meiryo UI" panose="020B0604030504040204" pitchFamily="50" charset="-128"/>
                  <a:cs typeface="Segoe UI Light" panose="020B0502040204020203" pitchFamily="34" charset="0"/>
                </a:rPr>
                <a:t>操作アシスト</a:t>
              </a:r>
              <a:r>
                <a:rPr lang="ja" sz="1600" b="0" i="0" baseline="0">
                  <a:solidFill>
                    <a:srgbClr val="217346"/>
                  </a:solidFill>
                  <a:effectLst/>
                  <a:latin typeface="Meiryo UI" panose="020B0604030504040204" pitchFamily="50" charset="-128"/>
                  <a:ea typeface="Meiryo UI" panose="020B0604030504040204" pitchFamily="50" charset="-128"/>
                  <a:cs typeface="Segoe UI Light" panose="020B0502040204020203" pitchFamily="34" charset="0"/>
                </a:rPr>
                <a:t>]</a:t>
              </a:r>
              <a:r>
                <a:rPr lang="en-US" altLang="ja" sz="1600" b="0" i="0" baseline="0">
                  <a:solidFill>
                    <a:schemeClr val="tx1">
                      <a:lumMod val="75000"/>
                      <a:lumOff val="25000"/>
                    </a:schemeClr>
                  </a:solidFill>
                  <a:effectLst/>
                  <a:latin typeface="Meiryo UI" panose="020B0604030504040204" pitchFamily="50" charset="-128"/>
                  <a:ea typeface="Meiryo UI" panose="020B0604030504040204" pitchFamily="50" charset="-128"/>
                  <a:cs typeface="Segoe UI Light" panose="020B0502040204020203" pitchFamily="34" charset="0"/>
                </a:rPr>
                <a:t>   </a:t>
              </a:r>
              <a:r>
                <a:rPr lang="ja" sz="1600" b="0" i="0" baseline="0">
                  <a:solidFill>
                    <a:schemeClr val="tx1">
                      <a:lumMod val="75000"/>
                      <a:lumOff val="25000"/>
                    </a:schemeClr>
                  </a:solidFill>
                  <a:effectLst/>
                  <a:latin typeface="Meiryo UI" panose="020B0604030504040204" pitchFamily="50" charset="-128"/>
                  <a:ea typeface="Meiryo UI" panose="020B0604030504040204" pitchFamily="50" charset="-128"/>
                  <a:cs typeface="Segoe UI Light" panose="020B0502040204020203" pitchFamily="34" charset="0"/>
                </a:rPr>
                <a:t> </a:t>
              </a:r>
              <a:r>
                <a:rPr lang="en-US" altLang="ja" sz="1600" b="0" i="0" baseline="0">
                  <a:solidFill>
                    <a:schemeClr val="tx1">
                      <a:lumMod val="75000"/>
                      <a:lumOff val="25000"/>
                    </a:schemeClr>
                  </a:solidFill>
                  <a:effectLst/>
                  <a:latin typeface="Meiryo UI" panose="020B0604030504040204" pitchFamily="50" charset="-128"/>
                  <a:ea typeface="Meiryo UI" panose="020B0604030504040204" pitchFamily="50" charset="-128"/>
                  <a:cs typeface="Segoe UI Light" panose="020B0502040204020203" pitchFamily="34" charset="0"/>
                </a:rPr>
                <a:t>            </a:t>
              </a:r>
              <a:r>
                <a:rPr lang="ja" sz="1600" b="0" i="0" baseline="0">
                  <a:solidFill>
                    <a:schemeClr val="tx1">
                      <a:lumMod val="75000"/>
                      <a:lumOff val="25000"/>
                    </a:schemeClr>
                  </a:solidFill>
                  <a:effectLst/>
                  <a:latin typeface="Meiryo UI" panose="020B0604030504040204" pitchFamily="50" charset="-128"/>
                  <a:ea typeface="Meiryo UI" panose="020B0604030504040204" pitchFamily="50" charset="-128"/>
                  <a:cs typeface="Segoe UI Light" panose="020B0502040204020203" pitchFamily="34" charset="0"/>
                </a:rPr>
                <a:t>ボタンをクリックして、調べたい操作を入力してください。</a:t>
              </a:r>
            </a:p>
          </xdr:txBody>
        </xdr:sp>
        <xdr:pic>
          <xdr:nvPicPr>
            <xdr:cNvPr id="18" name="図 17">
              <a:extLst>
                <a:ext uri="{FF2B5EF4-FFF2-40B4-BE49-F238E27FC236}">
                  <a16:creationId xmlns:a16="http://schemas.microsoft.com/office/drawing/2014/main" id="{9B50A1A9-F1D3-408A-B322-DBDDB7D8EFEE}"/>
                </a:ext>
              </a:extLst>
            </xdr:cNvPr>
            <xdr:cNvPicPr>
              <a:picLocks noChangeAspect="1"/>
            </xdr:cNvPicPr>
          </xdr:nvPicPr>
          <xdr:blipFill>
            <a:blip xmlns:r="http://schemas.openxmlformats.org/officeDocument/2006/relationships" r:embed="rId2"/>
            <a:stretch>
              <a:fillRect/>
            </a:stretch>
          </xdr:blipFill>
          <xdr:spPr>
            <a:xfrm>
              <a:off x="6621728" y="1844959"/>
              <a:ext cx="2262661" cy="769703"/>
            </a:xfrm>
            <a:prstGeom prst="rect">
              <a:avLst/>
            </a:prstGeom>
          </xdr:spPr>
        </xdr:pic>
        <xdr:cxnSp macro="">
          <xdr:nvCxnSpPr>
            <xdr:cNvPr id="19" name="直線​​コネクタ 44" descr="装飾線">
              <a:extLst>
                <a:ext uri="{FF2B5EF4-FFF2-40B4-BE49-F238E27FC236}">
                  <a16:creationId xmlns:a16="http://schemas.microsoft.com/office/drawing/2014/main" id="{33C0D805-B0A7-49C8-9C9D-EBFD776297D0}"/>
                </a:ext>
              </a:extLst>
            </xdr:cNvPr>
            <xdr:cNvCxnSpPr/>
          </xdr:nvCxnSpPr>
          <xdr:spPr>
            <a:xfrm>
              <a:off x="792715" y="4769289"/>
              <a:ext cx="8554336"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20" name="テキスト ボックス 19" descr="詳細情報">
              <a:hlinkClick xmlns:r="http://schemas.openxmlformats.org/officeDocument/2006/relationships" r:id="rId3" tooltip="詳細情報を参照するときに選択します"/>
              <a:extLst>
                <a:ext uri="{FF2B5EF4-FFF2-40B4-BE49-F238E27FC236}">
                  <a16:creationId xmlns:a16="http://schemas.microsoft.com/office/drawing/2014/main" id="{36A146BD-E9A3-4D8B-99A8-E3C74AD0E7FB}"/>
                </a:ext>
              </a:extLst>
            </xdr:cNvPr>
            <xdr:cNvSpPr txBox="1"/>
          </xdr:nvSpPr>
          <xdr:spPr>
            <a:xfrm>
              <a:off x="4681998" y="4352925"/>
              <a:ext cx="1680702" cy="333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ja-JP" altLang="en-US" sz="1200" u="sng" baseline="0">
                  <a:solidFill>
                    <a:srgbClr val="217346"/>
                  </a:solidFill>
                  <a:effectLst/>
                  <a:latin typeface="Meiryo UI" panose="020B0604030504040204" pitchFamily="50" charset="-128"/>
                  <a:ea typeface="Meiryo UI" panose="020B0604030504040204" pitchFamily="50" charset="-128"/>
                  <a:cs typeface="Segoe UI Semibold" panose="020B0702040204020203" pitchFamily="34" charset="0"/>
                </a:rPr>
                <a:t>詳細情報 </a:t>
              </a:r>
              <a:r>
                <a:rPr lang="en-US" altLang="ja-JP" sz="1200" u="sng" baseline="0">
                  <a:solidFill>
                    <a:srgbClr val="217346"/>
                  </a:solidFill>
                  <a:effectLst/>
                  <a:latin typeface="Meiryo UI" panose="020B0604030504040204" pitchFamily="50" charset="-128"/>
                  <a:ea typeface="Meiryo UI" panose="020B0604030504040204" pitchFamily="50" charset="-128"/>
                  <a:cs typeface="Segoe UI Semibold" panose="020B0702040204020203" pitchFamily="34" charset="0"/>
                </a:rPr>
                <a:t>(</a:t>
              </a:r>
              <a:r>
                <a:rPr lang="ja-JP" altLang="en-US" sz="1200" u="sng" baseline="0">
                  <a:solidFill>
                    <a:srgbClr val="217346"/>
                  </a:solidFill>
                  <a:effectLst/>
                  <a:latin typeface="Meiryo UI" panose="020B0604030504040204" pitchFamily="50" charset="-128"/>
                  <a:ea typeface="Meiryo UI" panose="020B0604030504040204" pitchFamily="50" charset="-128"/>
                  <a:cs typeface="Segoe UI Semibold" panose="020B0702040204020203" pitchFamily="34" charset="0"/>
                </a:rPr>
                <a:t>英語のみ</a:t>
              </a:r>
              <a:r>
                <a:rPr lang="en-US" altLang="ja-JP" sz="1200" u="sng" baseline="0">
                  <a:solidFill>
                    <a:srgbClr val="217346"/>
                  </a:solidFill>
                  <a:effectLst/>
                  <a:latin typeface="Meiryo UI" panose="020B0604030504040204" pitchFamily="50" charset="-128"/>
                  <a:ea typeface="Meiryo UI" panose="020B0604030504040204" pitchFamily="50" charset="-128"/>
                  <a:cs typeface="Segoe UI Semibold" panose="020B0702040204020203" pitchFamily="34" charset="0"/>
                </a:rPr>
                <a:t>)</a:t>
              </a:r>
              <a:endParaRPr lang="en-US" sz="1200" u="sng">
                <a:solidFill>
                  <a:schemeClr val="tx1">
                    <a:lumMod val="75000"/>
                    <a:lumOff val="25000"/>
                  </a:schemeClr>
                </a:solidFill>
                <a:latin typeface="Meiryo UI" panose="020B0604030504040204" pitchFamily="50" charset="-128"/>
                <a:ea typeface="Meiryo UI" panose="020B0604030504040204" pitchFamily="50" charset="-128"/>
                <a:cs typeface="Segoe UI Semibold" panose="020B0702040204020203" pitchFamily="34" charset="0"/>
              </a:endParaRPr>
            </a:p>
          </xdr:txBody>
        </xdr:sp>
        <xdr:sp macro="" textlink="">
          <xdr:nvSpPr>
            <xdr:cNvPr id="21" name="テキスト ボックス 20" descr="詳細情報">
              <a:hlinkClick xmlns:r="http://schemas.openxmlformats.org/officeDocument/2006/relationships" r:id="rId4" tooltip="詳細情報を参照するときに選択します"/>
              <a:extLst>
                <a:ext uri="{FF2B5EF4-FFF2-40B4-BE49-F238E27FC236}">
                  <a16:creationId xmlns:a16="http://schemas.microsoft.com/office/drawing/2014/main" id="{9B47873D-08C8-48A3-BC6C-FDACA8A1D75C}"/>
                </a:ext>
              </a:extLst>
            </xdr:cNvPr>
            <xdr:cNvSpPr txBox="1"/>
          </xdr:nvSpPr>
          <xdr:spPr>
            <a:xfrm>
              <a:off x="7519742" y="4362449"/>
              <a:ext cx="1221386" cy="323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ja" sz="1200" u="sng" baseline="0">
                  <a:solidFill>
                    <a:srgbClr val="217346"/>
                  </a:solidFill>
                  <a:effectLst/>
                  <a:latin typeface="Meiryo UI" panose="020B0604030504040204" pitchFamily="50" charset="-128"/>
                  <a:ea typeface="Meiryo UI" panose="020B0604030504040204" pitchFamily="50" charset="-128"/>
                  <a:cs typeface="Segoe UI Semibold" panose="020B0702040204020203" pitchFamily="34" charset="0"/>
                </a:rPr>
                <a:t>詳細情報</a:t>
              </a:r>
              <a:endParaRPr lang="en-US" sz="1200" u="sng">
                <a:solidFill>
                  <a:schemeClr val="tx1">
                    <a:lumMod val="75000"/>
                    <a:lumOff val="25000"/>
                  </a:schemeClr>
                </a:solidFill>
                <a:latin typeface="Meiryo UI" panose="020B0604030504040204" pitchFamily="50" charset="-128"/>
                <a:ea typeface="Meiryo UI" panose="020B0604030504040204" pitchFamily="50" charset="-128"/>
                <a:cs typeface="Segoe UI Semibold" panose="020B0702040204020203" pitchFamily="34" charset="0"/>
              </a:endParaRPr>
            </a:p>
          </xdr:txBody>
        </xdr:sp>
        <xdr:sp macro="" textlink="">
          <xdr:nvSpPr>
            <xdr:cNvPr id="22" name="テキスト ボックス 21" descr="コミュニティ&#10;質問したり、他の Excel ファンと交流したりします">
              <a:extLst>
                <a:ext uri="{FF2B5EF4-FFF2-40B4-BE49-F238E27FC236}">
                  <a16:creationId xmlns:a16="http://schemas.microsoft.com/office/drawing/2014/main" id="{F91F528F-E7D5-492D-B765-FE6E697AB8A2}"/>
                </a:ext>
              </a:extLst>
            </xdr:cNvPr>
            <xdr:cNvSpPr txBox="1"/>
          </xdr:nvSpPr>
          <xdr:spPr>
            <a:xfrm>
              <a:off x="4681998" y="3314700"/>
              <a:ext cx="1566402" cy="895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ja" sz="1400" baseline="0">
                  <a:solidFill>
                    <a:srgbClr val="217346"/>
                  </a:solidFill>
                  <a:effectLst/>
                  <a:latin typeface="Meiryo UI" panose="020B0604030504040204" pitchFamily="50" charset="-128"/>
                  <a:ea typeface="Meiryo UI" panose="020B0604030504040204" pitchFamily="50" charset="-128"/>
                  <a:cs typeface="Segoe UI Light" panose="020B0502040204020203" pitchFamily="34" charset="0"/>
                </a:rPr>
                <a:t>コミュニティ</a:t>
              </a:r>
            </a:p>
            <a:p>
              <a:pPr algn="l" rtl="0"/>
              <a:r>
                <a:rPr lang="ja" sz="1100" baseline="0">
                  <a:solidFill>
                    <a:schemeClr val="tx1">
                      <a:lumMod val="75000"/>
                      <a:lumOff val="25000"/>
                    </a:schemeClr>
                  </a:solidFill>
                  <a:effectLst/>
                  <a:latin typeface="Meiryo UI" panose="020B0604030504040204" pitchFamily="50" charset="-128"/>
                  <a:ea typeface="Meiryo UI" panose="020B0604030504040204" pitchFamily="50" charset="-128"/>
                  <a:cs typeface="Segoe UI" panose="020B0502040204020203" pitchFamily="34" charset="0"/>
                </a:rPr>
                <a:t>質問したり、他の Excel ファンと交流したりします。</a:t>
              </a:r>
            </a:p>
          </xdr:txBody>
        </xdr:sp>
        <xdr:sp macro="" textlink="">
          <xdr:nvSpPr>
            <xdr:cNvPr id="23" name="テキスト ボックス 22" descr="その他の新機能&#10;Office 365 サブスクライバーは、更新プログラムと新機能を継続的に取得できます">
              <a:extLst>
                <a:ext uri="{FF2B5EF4-FFF2-40B4-BE49-F238E27FC236}">
                  <a16:creationId xmlns:a16="http://schemas.microsoft.com/office/drawing/2014/main" id="{0C892808-70A9-49BB-AFBF-0BA43439C8C4}"/>
                </a:ext>
              </a:extLst>
            </xdr:cNvPr>
            <xdr:cNvSpPr txBox="1"/>
          </xdr:nvSpPr>
          <xdr:spPr>
            <a:xfrm>
              <a:off x="7467600" y="3276599"/>
              <a:ext cx="1800225" cy="1133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ja" sz="1400" baseline="0">
                  <a:solidFill>
                    <a:srgbClr val="217346"/>
                  </a:solidFill>
                  <a:effectLst/>
                  <a:latin typeface="Meiryo UI" panose="020B0604030504040204" pitchFamily="50" charset="-128"/>
                  <a:ea typeface="Meiryo UI" panose="020B0604030504040204" pitchFamily="50" charset="-128"/>
                  <a:cs typeface="Segoe UI Light" panose="020B0502040204020203" pitchFamily="34" charset="0"/>
                </a:rPr>
                <a:t>その他の新機能</a:t>
              </a:r>
            </a:p>
            <a:p>
              <a:pPr algn="l" rtl="0"/>
              <a:r>
                <a:rPr lang="ja" sz="1100" baseline="0">
                  <a:solidFill>
                    <a:schemeClr val="tx1">
                      <a:lumMod val="75000"/>
                      <a:lumOff val="25000"/>
                    </a:schemeClr>
                  </a:solidFill>
                  <a:effectLst/>
                  <a:latin typeface="Meiryo UI" panose="020B0604030504040204" pitchFamily="50" charset="-128"/>
                  <a:ea typeface="Meiryo UI" panose="020B0604030504040204" pitchFamily="50" charset="-128"/>
                  <a:cs typeface="Segoe UI" panose="020B0502040204020203" pitchFamily="34" charset="0"/>
                </a:rPr>
                <a:t>Office 365 サブスクライバーは、更新プログラムと新機能を継続的に取得できます。</a:t>
              </a:r>
              <a:endParaRPr lang="en-US" sz="110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xdr:txBody>
        </xdr:sp>
        <xdr:pic>
          <xdr:nvPicPr>
            <xdr:cNvPr id="24" name="図 23" descr="コミュニティ">
              <a:extLst>
                <a:ext uri="{FF2B5EF4-FFF2-40B4-BE49-F238E27FC236}">
                  <a16:creationId xmlns:a16="http://schemas.microsoft.com/office/drawing/2014/main" id="{19D33E5B-5D2B-43B9-A364-8E7073A97E22}"/>
                </a:ext>
              </a:extLst>
            </xdr:cNvPr>
            <xdr:cNvPicPr>
              <a:picLocks noChangeAspect="1"/>
            </xdr:cNvPicPr>
          </xdr:nvPicPr>
          <xdr:blipFill>
            <a:blip xmlns:r="http://schemas.openxmlformats.org/officeDocument/2006/relationships" r:embed="rId5"/>
            <a:stretch>
              <a:fillRect/>
            </a:stretch>
          </xdr:blipFill>
          <xdr:spPr>
            <a:xfrm>
              <a:off x="3743325" y="3467216"/>
              <a:ext cx="926984" cy="774603"/>
            </a:xfrm>
            <a:prstGeom prst="rect">
              <a:avLst/>
            </a:prstGeom>
          </xdr:spPr>
        </xdr:pic>
      </xdr:grpSp>
      <xdr:grpSp>
        <xdr:nvGrpSpPr>
          <xdr:cNvPr id="5" name="グループ 56" descr="その他の新機能">
            <a:extLst>
              <a:ext uri="{FF2B5EF4-FFF2-40B4-BE49-F238E27FC236}">
                <a16:creationId xmlns:a16="http://schemas.microsoft.com/office/drawing/2014/main" id="{8C481127-35BF-4707-A4EA-12C950BAD656}"/>
              </a:ext>
            </a:extLst>
          </xdr:cNvPr>
          <xdr:cNvGrpSpPr/>
        </xdr:nvGrpSpPr>
        <xdr:grpSpPr>
          <a:xfrm>
            <a:off x="6431838" y="3461037"/>
            <a:ext cx="974505" cy="786961"/>
            <a:chOff x="6431838" y="3592566"/>
            <a:chExt cx="974505" cy="786961"/>
          </a:xfrm>
        </xdr:grpSpPr>
        <xdr:pic>
          <xdr:nvPicPr>
            <xdr:cNvPr id="6" name="グラフィック 48" descr="新聞">
              <a:extLst>
                <a:ext uri="{FF2B5EF4-FFF2-40B4-BE49-F238E27FC236}">
                  <a16:creationId xmlns:a16="http://schemas.microsoft.com/office/drawing/2014/main" id="{C3C91618-4A3B-4CD8-A8DA-96D42B8B451B}"/>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587451" y="3769928"/>
              <a:ext cx="669283" cy="609599"/>
            </a:xfrm>
            <a:prstGeom prst="rect">
              <a:avLst/>
            </a:prstGeom>
          </xdr:spPr>
        </xdr:pic>
        <xdr:grpSp>
          <xdr:nvGrpSpPr>
            <xdr:cNvPr id="7" name="グループ 55" descr="放射状線">
              <a:extLst>
                <a:ext uri="{FF2B5EF4-FFF2-40B4-BE49-F238E27FC236}">
                  <a16:creationId xmlns:a16="http://schemas.microsoft.com/office/drawing/2014/main" id="{AD29E895-955D-48B8-890B-8F2BCAA5D65F}"/>
                </a:ext>
              </a:extLst>
            </xdr:cNvPr>
            <xdr:cNvGrpSpPr/>
          </xdr:nvGrpSpPr>
          <xdr:grpSpPr>
            <a:xfrm>
              <a:off x="6431838" y="3592566"/>
              <a:ext cx="974505" cy="414995"/>
              <a:chOff x="6431838" y="3592566"/>
              <a:chExt cx="974505" cy="414995"/>
            </a:xfrm>
          </xdr:grpSpPr>
          <xdr:cxnSp macro="">
            <xdr:nvCxnSpPr>
              <xdr:cNvPr id="8" name="直線​​コネクタ 50" descr="線">
                <a:extLst>
                  <a:ext uri="{FF2B5EF4-FFF2-40B4-BE49-F238E27FC236}">
                    <a16:creationId xmlns:a16="http://schemas.microsoft.com/office/drawing/2014/main" id="{B8AA339B-CD14-47D9-ABBE-4BBF4ED560F4}"/>
                  </a:ext>
                </a:extLst>
              </xdr:cNvPr>
              <xdr:cNvCxnSpPr/>
            </xdr:nvCxnSpPr>
            <xdr:spPr>
              <a:xfrm>
                <a:off x="6511814" y="3671394"/>
                <a:ext cx="115615" cy="113971"/>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51" descr="線">
                <a:extLst>
                  <a:ext uri="{FF2B5EF4-FFF2-40B4-BE49-F238E27FC236}">
                    <a16:creationId xmlns:a16="http://schemas.microsoft.com/office/drawing/2014/main" id="{BAE60032-1EF0-4057-B76C-AE1410323532}"/>
                  </a:ext>
                </a:extLst>
              </xdr:cNvPr>
              <xdr:cNvCxnSpPr/>
            </xdr:nvCxnSpPr>
            <xdr:spPr>
              <a:xfrm>
                <a:off x="6886246" y="3592566"/>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52" descr="線">
                <a:extLst>
                  <a:ext uri="{FF2B5EF4-FFF2-40B4-BE49-F238E27FC236}">
                    <a16:creationId xmlns:a16="http://schemas.microsoft.com/office/drawing/2014/main" id="{5E948020-FF2E-4A9F-84D7-D34876F0E16B}"/>
                  </a:ext>
                </a:extLst>
              </xdr:cNvPr>
              <xdr:cNvCxnSpPr/>
            </xdr:nvCxnSpPr>
            <xdr:spPr>
              <a:xfrm flipH="1">
                <a:off x="7168711" y="3671394"/>
                <a:ext cx="115615" cy="113971"/>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53" descr="線">
                <a:extLst>
                  <a:ext uri="{FF2B5EF4-FFF2-40B4-BE49-F238E27FC236}">
                    <a16:creationId xmlns:a16="http://schemas.microsoft.com/office/drawing/2014/main" id="{479C48BF-03D9-4468-9B25-3869C5494746}"/>
                  </a:ext>
                </a:extLst>
              </xdr:cNvPr>
              <xdr:cNvCxnSpPr/>
            </xdr:nvCxnSpPr>
            <xdr:spPr>
              <a:xfrm rot="5400000">
                <a:off x="6505246" y="3934153"/>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54" descr="線">
                <a:extLst>
                  <a:ext uri="{FF2B5EF4-FFF2-40B4-BE49-F238E27FC236}">
                    <a16:creationId xmlns:a16="http://schemas.microsoft.com/office/drawing/2014/main" id="{07D5DCDF-A631-4C22-B038-F86FB9F14FEB}"/>
                  </a:ext>
                </a:extLst>
              </xdr:cNvPr>
              <xdr:cNvCxnSpPr/>
            </xdr:nvCxnSpPr>
            <xdr:spPr>
              <a:xfrm rot="5400000">
                <a:off x="7332935" y="3934153"/>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grpSp>
      </xdr:grpSp>
    </xdr:grpSp>
    <xdr:clientData/>
  </xdr:oneCellAnchor>
  <xdr:twoCellAnchor>
    <xdr:from>
      <xdr:col>1</xdr:col>
      <xdr:colOff>1085850</xdr:colOff>
      <xdr:row>20</xdr:row>
      <xdr:rowOff>161925</xdr:rowOff>
    </xdr:from>
    <xdr:to>
      <xdr:col>1</xdr:col>
      <xdr:colOff>2308094</xdr:colOff>
      <xdr:row>22</xdr:row>
      <xdr:rowOff>104775</xdr:rowOff>
    </xdr:to>
    <xdr:sp macro="" textlink="">
      <xdr:nvSpPr>
        <xdr:cNvPr id="27" name="TextBox 37" descr="Learn more">
          <a:hlinkClick xmlns:r="http://schemas.openxmlformats.org/officeDocument/2006/relationships" r:id="rId8" tooltip="詳細情報を参照するときに選択します"/>
          <a:extLst>
            <a:ext uri="{FF2B5EF4-FFF2-40B4-BE49-F238E27FC236}">
              <a16:creationId xmlns:a16="http://schemas.microsoft.com/office/drawing/2014/main" id="{1476C3AF-1578-4451-A811-6D926DF493F2}"/>
            </a:ext>
          </a:extLst>
        </xdr:cNvPr>
        <xdr:cNvSpPr txBox="1"/>
      </xdr:nvSpPr>
      <xdr:spPr>
        <a:xfrm>
          <a:off x="1524000" y="4162425"/>
          <a:ext cx="3044"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ja-JP" altLang="en-US" sz="1200" u="sng" baseline="0">
              <a:solidFill>
                <a:srgbClr val="217346"/>
              </a:solidFill>
              <a:effectLst/>
              <a:latin typeface="Meiryo UI" panose="020B0604030504040204" pitchFamily="50" charset="-128"/>
              <a:ea typeface="Meiryo UI" panose="020B0604030504040204" pitchFamily="50" charset="-128"/>
              <a:cs typeface="Segoe UI Semibold" panose="020B0702040204020203" pitchFamily="34" charset="0"/>
            </a:rPr>
            <a:t>詳細情報</a:t>
          </a:r>
          <a:endParaRPr lang="en-US" sz="1200" u="sng">
            <a:solidFill>
              <a:schemeClr val="tx1">
                <a:lumMod val="75000"/>
                <a:lumOff val="25000"/>
              </a:schemeClr>
            </a:solidFill>
            <a:latin typeface="Meiryo UI" panose="020B0604030504040204" pitchFamily="50" charset="-128"/>
            <a:ea typeface="Meiryo UI" panose="020B0604030504040204" pitchFamily="50" charset="-128"/>
            <a:cs typeface="Segoe UI Semibold" panose="020B0702040204020203" pitchFamily="34" charset="0"/>
          </a:endParaRPr>
        </a:p>
      </xdr:txBody>
    </xdr:sp>
    <xdr:clientData/>
  </xdr:twoCellAnchor>
  <xdr:twoCellAnchor>
    <xdr:from>
      <xdr:col>1</xdr:col>
      <xdr:colOff>1085850</xdr:colOff>
      <xdr:row>15</xdr:row>
      <xdr:rowOff>28575</xdr:rowOff>
    </xdr:from>
    <xdr:to>
      <xdr:col>1</xdr:col>
      <xdr:colOff>2895600</xdr:colOff>
      <xdr:row>21</xdr:row>
      <xdr:rowOff>68528</xdr:rowOff>
    </xdr:to>
    <xdr:sp macro="" textlink="">
      <xdr:nvSpPr>
        <xdr:cNvPr id="28" name="TextBox 49" descr="LinkedIn ラーニング&#10;ビデオ コース—初心者から上級者まですべてのレベル。 自分のペースで進めてください">
          <a:extLst>
            <a:ext uri="{FF2B5EF4-FFF2-40B4-BE49-F238E27FC236}">
              <a16:creationId xmlns:a16="http://schemas.microsoft.com/office/drawing/2014/main" id="{2F73EBE9-292F-44C8-8230-AC4B41936727}"/>
            </a:ext>
          </a:extLst>
        </xdr:cNvPr>
        <xdr:cNvSpPr txBox="1"/>
      </xdr:nvSpPr>
      <xdr:spPr>
        <a:xfrm>
          <a:off x="1524000" y="3028950"/>
          <a:ext cx="0" cy="1240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aseline="0">
              <a:solidFill>
                <a:srgbClr val="217346"/>
              </a:solidFill>
              <a:effectLst/>
              <a:latin typeface="Meiryo UI" panose="020B0604030504040204" pitchFamily="50" charset="-128"/>
              <a:ea typeface="Meiryo UI" panose="020B0604030504040204" pitchFamily="50" charset="-128"/>
              <a:cs typeface="Segoe UI Light" panose="020B0502040204020203" pitchFamily="34" charset="0"/>
            </a:rPr>
            <a:t>LinkedIn </a:t>
          </a:r>
          <a:r>
            <a:rPr lang="ja-JP" altLang="en-US" sz="1400" baseline="0">
              <a:solidFill>
                <a:srgbClr val="217346"/>
              </a:solidFill>
              <a:effectLst/>
              <a:latin typeface="Meiryo UI" panose="020B0604030504040204" pitchFamily="50" charset="-128"/>
              <a:ea typeface="Meiryo UI" panose="020B0604030504040204" pitchFamily="50" charset="-128"/>
              <a:cs typeface="Segoe UI Light" panose="020B0502040204020203" pitchFamily="34" charset="0"/>
            </a:rPr>
            <a:t>ラーニング</a:t>
          </a:r>
          <a:endParaRPr lang="en-US" sz="1400" baseline="0">
            <a:solidFill>
              <a:schemeClr val="tx1">
                <a:lumMod val="75000"/>
                <a:lumOff val="25000"/>
              </a:schemeClr>
            </a:solidFill>
            <a:effectLst/>
            <a:latin typeface="Meiryo UI" panose="020B0604030504040204" pitchFamily="50" charset="-128"/>
            <a:ea typeface="Meiryo UI" panose="020B0604030504040204" pitchFamily="50" charset="-128"/>
            <a:cs typeface="Segoe UI" panose="020B0502040204020203" pitchFamily="34" charset="0"/>
          </a:endParaRPr>
        </a:p>
        <a:p>
          <a:pPr algn="l"/>
          <a:r>
            <a:rPr lang="ja-JP" altLang="en-US" sz="1100" baseline="0">
              <a:solidFill>
                <a:schemeClr val="tx1">
                  <a:lumMod val="75000"/>
                  <a:lumOff val="25000"/>
                </a:schemeClr>
              </a:solidFill>
              <a:effectLst/>
              <a:latin typeface="Meiryo UI" panose="020B0604030504040204" pitchFamily="50" charset="-128"/>
              <a:ea typeface="Meiryo UI" panose="020B0604030504040204" pitchFamily="50" charset="-128"/>
              <a:cs typeface="Segoe UI" panose="020B0502040204020203" pitchFamily="34" charset="0"/>
            </a:rPr>
            <a:t>ビデオ コース</a:t>
          </a:r>
          <a:r>
            <a:rPr lang="en-US" altLang="ja-JP" sz="1100" baseline="0">
              <a:solidFill>
                <a:schemeClr val="tx1">
                  <a:lumMod val="75000"/>
                  <a:lumOff val="25000"/>
                </a:schemeClr>
              </a:solidFill>
              <a:effectLst/>
              <a:latin typeface="Meiryo UI" panose="020B0604030504040204" pitchFamily="50" charset="-128"/>
              <a:ea typeface="Meiryo UI" panose="020B0604030504040204" pitchFamily="50" charset="-128"/>
              <a:cs typeface="Segoe UI" panose="020B0502040204020203" pitchFamily="34" charset="0"/>
            </a:rPr>
            <a:t>—</a:t>
          </a:r>
          <a:r>
            <a:rPr lang="ja-JP" altLang="en-US" sz="1100" baseline="0">
              <a:solidFill>
                <a:schemeClr val="tx1">
                  <a:lumMod val="75000"/>
                  <a:lumOff val="25000"/>
                </a:schemeClr>
              </a:solidFill>
              <a:effectLst/>
              <a:latin typeface="Meiryo UI" panose="020B0604030504040204" pitchFamily="50" charset="-128"/>
              <a:ea typeface="Meiryo UI" panose="020B0604030504040204" pitchFamily="50" charset="-128"/>
              <a:cs typeface="Segoe UI" panose="020B0502040204020203" pitchFamily="34" charset="0"/>
            </a:rPr>
            <a:t>初心者から上級者まですべてのレベル。</a:t>
          </a:r>
          <a:r>
            <a:rPr lang="en-US" sz="1100" baseline="0">
              <a:solidFill>
                <a:schemeClr val="tx1">
                  <a:lumMod val="75000"/>
                  <a:lumOff val="25000"/>
                </a:schemeClr>
              </a:solidFill>
              <a:effectLst/>
              <a:latin typeface="Meiryo UI" panose="020B0604030504040204" pitchFamily="50" charset="-128"/>
              <a:ea typeface="Meiryo UI" panose="020B0604030504040204" pitchFamily="50" charset="-128"/>
              <a:cs typeface="Segoe UI" panose="020B0502040204020203" pitchFamily="34" charset="0"/>
            </a:rPr>
            <a:t> </a:t>
          </a:r>
          <a:r>
            <a:rPr lang="ja-JP" altLang="en-US" sz="1100" baseline="0">
              <a:solidFill>
                <a:schemeClr val="tx1">
                  <a:lumMod val="75000"/>
                  <a:lumOff val="25000"/>
                </a:schemeClr>
              </a:solidFill>
              <a:effectLst/>
              <a:latin typeface="Meiryo UI" panose="020B0604030504040204" pitchFamily="50" charset="-128"/>
              <a:ea typeface="Meiryo UI" panose="020B0604030504040204" pitchFamily="50" charset="-128"/>
              <a:cs typeface="Segoe UI" panose="020B0502040204020203" pitchFamily="34" charset="0"/>
            </a:rPr>
            <a:t>自分のペースで進めてください。</a:t>
          </a:r>
          <a:endParaRPr lang="en-US" sz="1100" baseline="0">
            <a:solidFill>
              <a:schemeClr val="tx1">
                <a:lumMod val="75000"/>
                <a:lumOff val="25000"/>
              </a:schemeClr>
            </a:solidFill>
            <a:effectLst/>
            <a:latin typeface="Meiryo UI" panose="020B0604030504040204" pitchFamily="50" charset="-128"/>
            <a:ea typeface="Meiryo UI" panose="020B0604030504040204" pitchFamily="50" charset="-128"/>
            <a:cs typeface="Segoe UI" panose="020B0502040204020203" pitchFamily="34" charset="0"/>
          </a:endParaRPr>
        </a:p>
      </xdr:txBody>
    </xdr:sp>
    <xdr:clientData/>
  </xdr:twoCellAnchor>
  <xdr:twoCellAnchor>
    <xdr:from>
      <xdr:col>1</xdr:col>
      <xdr:colOff>152401</xdr:colOff>
      <xdr:row>16</xdr:row>
      <xdr:rowOff>136857</xdr:rowOff>
    </xdr:from>
    <xdr:to>
      <xdr:col>1</xdr:col>
      <xdr:colOff>1047751</xdr:colOff>
      <xdr:row>19</xdr:row>
      <xdr:rowOff>165433</xdr:rowOff>
    </xdr:to>
    <xdr:pic>
      <xdr:nvPicPr>
        <xdr:cNvPr id="29" name="Picture 59" descr="Computer">
          <a:extLst>
            <a:ext uri="{FF2B5EF4-FFF2-40B4-BE49-F238E27FC236}">
              <a16:creationId xmlns:a16="http://schemas.microsoft.com/office/drawing/2014/main" id="{7715B973-E01E-4BAB-A252-3F2B8D124E4E}"/>
            </a:ext>
          </a:extLst>
        </xdr:cNvPr>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a:stretch/>
      </xdr:blipFill>
      <xdr:spPr>
        <a:xfrm>
          <a:off x="914401" y="3337257"/>
          <a:ext cx="609600" cy="6286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730776</xdr:colOff>
      <xdr:row>40</xdr:row>
      <xdr:rowOff>89000</xdr:rowOff>
    </xdr:from>
    <xdr:to>
      <xdr:col>6</xdr:col>
      <xdr:colOff>219217</xdr:colOff>
      <xdr:row>41</xdr:row>
      <xdr:rowOff>86653</xdr:rowOff>
    </xdr:to>
    <xdr:pic>
      <xdr:nvPicPr>
        <xdr:cNvPr id="2" name="ステータス バーのグラフィック">
          <a:extLst>
            <a:ext uri="{FF2B5EF4-FFF2-40B4-BE49-F238E27FC236}">
              <a16:creationId xmlns:a16="http://schemas.microsoft.com/office/drawing/2014/main" id="{7B6A10A2-9037-4C6E-A67A-AE81416137DB}"/>
            </a:ext>
          </a:extLst>
        </xdr:cNvPr>
        <xdr:cNvPicPr>
          <a:picLocks noChangeAspect="1"/>
        </xdr:cNvPicPr>
      </xdr:nvPicPr>
      <xdr:blipFill>
        <a:blip xmlns:r="http://schemas.openxmlformats.org/officeDocument/2006/relationships" r:embed="rId1"/>
        <a:stretch>
          <a:fillRect/>
        </a:stretch>
      </xdr:blipFill>
      <xdr:spPr>
        <a:xfrm>
          <a:off x="3778776" y="8090000"/>
          <a:ext cx="1012441" cy="197678"/>
        </a:xfrm>
        <a:prstGeom prst="rect">
          <a:avLst/>
        </a:prstGeom>
      </xdr:spPr>
    </xdr:pic>
    <xdr:clientData/>
  </xdr:twoCellAnchor>
  <xdr:oneCellAnchor>
    <xdr:from>
      <xdr:col>0</xdr:col>
      <xdr:colOff>304800</xdr:colOff>
      <xdr:row>93</xdr:row>
      <xdr:rowOff>9525</xdr:rowOff>
    </xdr:from>
    <xdr:ext cx="5695950" cy="3863975"/>
    <xdr:grpSp>
      <xdr:nvGrpSpPr>
        <xdr:cNvPr id="3" name="Web 上のその他の情報" descr="Web 上のその他の情報。Web へのリンクが含まれています。&#10;ページのトップへ&#10;次の手順へ">
          <a:extLst>
            <a:ext uri="{FF2B5EF4-FFF2-40B4-BE49-F238E27FC236}">
              <a16:creationId xmlns:a16="http://schemas.microsoft.com/office/drawing/2014/main" id="{CC2D25E9-B067-4001-8FFA-E03B717AABE4}"/>
            </a:ext>
          </a:extLst>
        </xdr:cNvPr>
        <xdr:cNvGrpSpPr/>
      </xdr:nvGrpSpPr>
      <xdr:grpSpPr>
        <a:xfrm>
          <a:off x="304800" y="18297525"/>
          <a:ext cx="5695950" cy="3863975"/>
          <a:chOff x="323850" y="16837043"/>
          <a:chExt cx="5737224" cy="3702054"/>
        </a:xfrm>
      </xdr:grpSpPr>
      <xdr:sp macro="" textlink="">
        <xdr:nvSpPr>
          <xdr:cNvPr id="4" name="四角形 139">
            <a:extLst>
              <a:ext uri="{FF2B5EF4-FFF2-40B4-BE49-F238E27FC236}">
                <a16:creationId xmlns:a16="http://schemas.microsoft.com/office/drawing/2014/main" id="{FDDBDD22-5B73-44E7-AC75-200811B87F32}"/>
              </a:ext>
            </a:extLst>
          </xdr:cNvPr>
          <xdr:cNvSpPr/>
        </xdr:nvSpPr>
        <xdr:spPr>
          <a:xfrm>
            <a:off x="323850" y="16837043"/>
            <a:ext cx="5737224" cy="370205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5" name="手順" descr="Web 上のその他の情報&#10;">
            <a:extLst>
              <a:ext uri="{FF2B5EF4-FFF2-40B4-BE49-F238E27FC236}">
                <a16:creationId xmlns:a16="http://schemas.microsoft.com/office/drawing/2014/main" id="{AB826DEF-F06A-4846-AD9D-DBCA42CD476A}"/>
              </a:ext>
            </a:extLst>
          </xdr:cNvPr>
          <xdr:cNvSpPr txBox="1"/>
        </xdr:nvSpPr>
        <xdr:spPr>
          <a:xfrm>
            <a:off x="555599" y="16955740"/>
            <a:ext cx="5257825" cy="471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Web 上のその他の情報</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6" name="直線​​コネクタ 141" descr="装飾線">
            <a:extLst>
              <a:ext uri="{FF2B5EF4-FFF2-40B4-BE49-F238E27FC236}">
                <a16:creationId xmlns:a16="http://schemas.microsoft.com/office/drawing/2014/main" id="{5EB00A17-0FC1-49DA-844B-BF92BECEC711}"/>
              </a:ext>
            </a:extLst>
          </xdr:cNvPr>
          <xdr:cNvCxnSpPr>
            <a:cxnSpLocks/>
          </xdr:cNvCxnSpPr>
        </xdr:nvCxnSpPr>
        <xdr:spPr>
          <a:xfrm>
            <a:off x="558774" y="17444103"/>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7" name="[次へ] ボタン" descr="ページのトップへ。セル A1 へのハイパーリンクが設定されています">
            <a:hlinkClick xmlns:r="http://schemas.openxmlformats.org/officeDocument/2006/relationships" r:id="rId2" tooltip="このワークシートのセル A1 に戻るときに選択します"/>
            <a:extLst>
              <a:ext uri="{FF2B5EF4-FFF2-40B4-BE49-F238E27FC236}">
                <a16:creationId xmlns:a16="http://schemas.microsoft.com/office/drawing/2014/main" id="{8936B2AE-A79B-491C-BECD-B8FF74498646}"/>
              </a:ext>
            </a:extLst>
          </xdr:cNvPr>
          <xdr:cNvSpPr/>
        </xdr:nvSpPr>
        <xdr:spPr>
          <a:xfrm>
            <a:off x="558774" y="19758802"/>
            <a:ext cx="2764342" cy="523755"/>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ja" sz="1200">
                <a:solidFill>
                  <a:srgbClr val="0B744D"/>
                </a:solidFill>
                <a:latin typeface="Meiryo UI" panose="020B0604030504040204" pitchFamily="50" charset="-128"/>
                <a:ea typeface="Meiryo UI" panose="020B0604030504040204" pitchFamily="50" charset="-128"/>
                <a:cs typeface="Segoe UI" pitchFamily="34" charset="0"/>
              </a:rPr>
              <a:t>ページのトップへ</a:t>
            </a:r>
          </a:p>
        </xdr:txBody>
      </xdr:sp>
      <xdr:cxnSp macro="">
        <xdr:nvCxnSpPr>
          <xdr:cNvPr id="8" name="直線​​コネクタ 143" descr="装飾線">
            <a:extLst>
              <a:ext uri="{FF2B5EF4-FFF2-40B4-BE49-F238E27FC236}">
                <a16:creationId xmlns:a16="http://schemas.microsoft.com/office/drawing/2014/main" id="{A61D2B5A-7451-4F5C-A695-20DC6D2C8EA5}"/>
              </a:ext>
            </a:extLst>
          </xdr:cNvPr>
          <xdr:cNvCxnSpPr>
            <a:cxnSpLocks/>
          </xdr:cNvCxnSpPr>
        </xdr:nvCxnSpPr>
        <xdr:spPr>
          <a:xfrm>
            <a:off x="558774" y="19510394"/>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9" name="[次へ] ボタン" descr="[次の手順へ] ボタン。次のワークシートへのハイパーリンクが設定されています">
            <a:hlinkClick xmlns:r="http://schemas.openxmlformats.org/officeDocument/2006/relationships" r:id="rId3" tooltip="次の手順に進むときに選択します"/>
            <a:extLst>
              <a:ext uri="{FF2B5EF4-FFF2-40B4-BE49-F238E27FC236}">
                <a16:creationId xmlns:a16="http://schemas.microsoft.com/office/drawing/2014/main" id="{9F5F743F-DD6B-437E-BE67-089AB5050182}"/>
              </a:ext>
            </a:extLst>
          </xdr:cNvPr>
          <xdr:cNvSpPr/>
        </xdr:nvSpPr>
        <xdr:spPr>
          <a:xfrm>
            <a:off x="4658995" y="19942951"/>
            <a:ext cx="1154430" cy="34214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ja" sz="1200">
                <a:solidFill>
                  <a:srgbClr val="0B744D"/>
                </a:solidFill>
                <a:latin typeface="Meiryo UI" panose="020B0604030504040204" pitchFamily="50" charset="-128"/>
                <a:ea typeface="Meiryo UI" panose="020B0604030504040204" pitchFamily="50" charset="-128"/>
                <a:cs typeface="Segoe UI" pitchFamily="34" charset="0"/>
              </a:rPr>
              <a:t>次の手順へ</a:t>
            </a:r>
          </a:p>
        </xdr:txBody>
      </xdr:sp>
      <xdr:sp macro="" textlink="">
        <xdr:nvSpPr>
          <xdr:cNvPr id="10" name="手順" descr="SUM 関数の詳細。Web へのハイパーリンクが設定されています&#10;&#10;">
            <a:hlinkClick xmlns:r="http://schemas.openxmlformats.org/officeDocument/2006/relationships" r:id="rId4" tooltip="SUM 関数の詳細について Web を参照するときに選択します"/>
            <a:extLst>
              <a:ext uri="{FF2B5EF4-FFF2-40B4-BE49-F238E27FC236}">
                <a16:creationId xmlns:a16="http://schemas.microsoft.com/office/drawing/2014/main" id="{6F8A9F7A-EB03-4E49-81A0-2EFB648DD617}"/>
              </a:ext>
            </a:extLst>
          </xdr:cNvPr>
          <xdr:cNvSpPr txBox="1"/>
        </xdr:nvSpPr>
        <xdr:spPr>
          <a:xfrm>
            <a:off x="1003908" y="17606489"/>
            <a:ext cx="1904391" cy="303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SUM 関数の詳細</a:t>
            </a:r>
          </a:p>
        </xdr:txBody>
      </xdr:sp>
      <xdr:pic>
        <xdr:nvPicPr>
          <xdr:cNvPr id="11" name="グラフィック 22" descr="矢印">
            <a:hlinkClick xmlns:r="http://schemas.openxmlformats.org/officeDocument/2006/relationships" r:id="rId4" tooltip="Web で詳細情報を参照するときに選択します"/>
            <a:extLst>
              <a:ext uri="{FF2B5EF4-FFF2-40B4-BE49-F238E27FC236}">
                <a16:creationId xmlns:a16="http://schemas.microsoft.com/office/drawing/2014/main" id="{6A28AA4E-6B4A-4BCD-A380-F9F77766A81C}"/>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535353" y="17517562"/>
            <a:ext cx="495829" cy="429422"/>
          </a:xfrm>
          <a:prstGeom prst="rect">
            <a:avLst/>
          </a:prstGeom>
        </xdr:spPr>
      </xdr:pic>
      <xdr:sp macro="" textlink="">
        <xdr:nvSpPr>
          <xdr:cNvPr id="12" name="手順" descr="SUMIF 関数の詳細。Web へのハイパーリンクが設定されています&#10;">
            <a:hlinkClick xmlns:r="http://schemas.openxmlformats.org/officeDocument/2006/relationships" r:id="rId7" tooltip="SUMIF 関数の詳細について Web を参照するときに選択します"/>
            <a:extLst>
              <a:ext uri="{FF2B5EF4-FFF2-40B4-BE49-F238E27FC236}">
                <a16:creationId xmlns:a16="http://schemas.microsoft.com/office/drawing/2014/main" id="{4537E364-CC1C-470B-BC20-705F0C9AC822}"/>
              </a:ext>
            </a:extLst>
          </xdr:cNvPr>
          <xdr:cNvSpPr txBox="1"/>
        </xdr:nvSpPr>
        <xdr:spPr>
          <a:xfrm>
            <a:off x="1003908" y="18058397"/>
            <a:ext cx="2018692" cy="277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SUMIF 関数の詳細</a:t>
            </a:r>
          </a:p>
        </xdr:txBody>
      </xdr:sp>
      <xdr:pic>
        <xdr:nvPicPr>
          <xdr:cNvPr id="13" name="グラフィック 22" descr="矢印">
            <a:hlinkClick xmlns:r="http://schemas.openxmlformats.org/officeDocument/2006/relationships" r:id="rId7" tooltip="Web で詳細情報を参照するときに選択します"/>
            <a:extLst>
              <a:ext uri="{FF2B5EF4-FFF2-40B4-BE49-F238E27FC236}">
                <a16:creationId xmlns:a16="http://schemas.microsoft.com/office/drawing/2014/main" id="{7246C15C-4050-472D-B3AC-E5E670787C02}"/>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535353" y="17956370"/>
            <a:ext cx="495829" cy="435772"/>
          </a:xfrm>
          <a:prstGeom prst="rect">
            <a:avLst/>
          </a:prstGeom>
        </xdr:spPr>
      </xdr:pic>
      <xdr:sp macro="" textlink="">
        <xdr:nvSpPr>
          <xdr:cNvPr id="14" name="手順" descr="Excel を電卓として使用する。Web へのハイパーリンクが設定されています&#10;">
            <a:hlinkClick xmlns:r="http://schemas.openxmlformats.org/officeDocument/2006/relationships" r:id="rId8" tooltip="Excel を電卓として使用する方法について Web を参照するときに選択します"/>
            <a:extLst>
              <a:ext uri="{FF2B5EF4-FFF2-40B4-BE49-F238E27FC236}">
                <a16:creationId xmlns:a16="http://schemas.microsoft.com/office/drawing/2014/main" id="{14446EEB-A530-44D6-B219-217B652584D5}"/>
              </a:ext>
            </a:extLst>
          </xdr:cNvPr>
          <xdr:cNvSpPr txBox="1"/>
        </xdr:nvSpPr>
        <xdr:spPr>
          <a:xfrm>
            <a:off x="1003908" y="18506516"/>
            <a:ext cx="2018692" cy="284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Excel を電卓として使用する</a:t>
            </a:r>
          </a:p>
        </xdr:txBody>
      </xdr:sp>
      <xdr:pic>
        <xdr:nvPicPr>
          <xdr:cNvPr id="15" name="グラフィック 22" descr="矢印">
            <a:hlinkClick xmlns:r="http://schemas.openxmlformats.org/officeDocument/2006/relationships" r:id="rId9" tooltip="Web で詳細情報を参照するときに選択します"/>
            <a:extLst>
              <a:ext uri="{FF2B5EF4-FFF2-40B4-BE49-F238E27FC236}">
                <a16:creationId xmlns:a16="http://schemas.microsoft.com/office/drawing/2014/main" id="{37E6C2DC-7EE2-4264-8234-F0F5F3D25A4C}"/>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535353" y="18410828"/>
            <a:ext cx="495829" cy="429422"/>
          </a:xfrm>
          <a:prstGeom prst="rect">
            <a:avLst/>
          </a:prstGeom>
        </xdr:spPr>
      </xdr:pic>
      <xdr:sp macro="" textlink="">
        <xdr:nvSpPr>
          <xdr:cNvPr id="16" name="手順" descr="Excel の無料オンライン トレーニング。Web へのハイパーリンクが設定されています&#10;">
            <a:hlinkClick xmlns:r="http://schemas.openxmlformats.org/officeDocument/2006/relationships" r:id="rId10" tooltip="Excel の無料オンライン トレーニングについて Web を参照するときに選択します"/>
            <a:extLst>
              <a:ext uri="{FF2B5EF4-FFF2-40B4-BE49-F238E27FC236}">
                <a16:creationId xmlns:a16="http://schemas.microsoft.com/office/drawing/2014/main" id="{BADC848F-3BB9-4F7F-9F8A-F427D0A8F573}"/>
              </a:ext>
            </a:extLst>
          </xdr:cNvPr>
          <xdr:cNvSpPr txBox="1"/>
        </xdr:nvSpPr>
        <xdr:spPr>
          <a:xfrm>
            <a:off x="1016608" y="18952686"/>
            <a:ext cx="2310171" cy="29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Excel の無料オンライン トレーニング</a:t>
            </a:r>
          </a:p>
        </xdr:txBody>
      </xdr:sp>
      <xdr:pic>
        <xdr:nvPicPr>
          <xdr:cNvPr id="17" name="グラフィック 22" descr="矢印">
            <a:hlinkClick xmlns:r="http://schemas.openxmlformats.org/officeDocument/2006/relationships" r:id="rId10" tooltip="Web で詳細情報を参照するときに選択します"/>
            <a:extLst>
              <a:ext uri="{FF2B5EF4-FFF2-40B4-BE49-F238E27FC236}">
                <a16:creationId xmlns:a16="http://schemas.microsoft.com/office/drawing/2014/main" id="{9FE12D6D-3E8B-46B4-8437-7ADB1099948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548053" y="18857397"/>
            <a:ext cx="495829" cy="435772"/>
          </a:xfrm>
          <a:prstGeom prst="rect">
            <a:avLst/>
          </a:prstGeom>
        </xdr:spPr>
      </xdr:pic>
    </xdr:grpSp>
    <xdr:clientData/>
  </xdr:oneCellAnchor>
  <xdr:oneCellAnchor>
    <xdr:from>
      <xdr:col>2</xdr:col>
      <xdr:colOff>104771</xdr:colOff>
      <xdr:row>77</xdr:row>
      <xdr:rowOff>168572</xdr:rowOff>
    </xdr:from>
    <xdr:ext cx="3598961" cy="1866616"/>
    <xdr:grpSp>
      <xdr:nvGrpSpPr>
        <xdr:cNvPr id="18" name="補足情報" descr="補足情報&#10;このセルをダブルクリックすると、数式が異なることがわかります。特に、集計の条件は、50 以上を意味する &quot;&gt; = 50&quot; です。50 以下を表す &quot;&lt; = 50&quot; など、使用できる演算子が他にもあります。50 と等しくないことを表す &quot;&lt;&gt; 50&quot; もあります&#10;">
          <a:extLst>
            <a:ext uri="{FF2B5EF4-FFF2-40B4-BE49-F238E27FC236}">
              <a16:creationId xmlns:a16="http://schemas.microsoft.com/office/drawing/2014/main" id="{0E344435-9040-4063-B5C4-7741D06EEDA1}"/>
            </a:ext>
          </a:extLst>
        </xdr:cNvPr>
        <xdr:cNvGrpSpPr/>
      </xdr:nvGrpSpPr>
      <xdr:grpSpPr>
        <a:xfrm>
          <a:off x="6492871" y="15408572"/>
          <a:ext cx="3598961" cy="1866616"/>
          <a:chOff x="6778625" y="15498144"/>
          <a:chExt cx="3737251" cy="1792906"/>
        </a:xfrm>
      </xdr:grpSpPr>
      <xdr:sp macro="" textlink="">
        <xdr:nvSpPr>
          <xdr:cNvPr id="19" name="手順" descr="補足情報&#10;このセルをダブルクリックすると、数式が異なることがわかります。特に、集計の条件は、50 以上を意味する &quot;&gt; = 50&quot; です。50 以下を表す &quot;&lt; = 50&quot; など、使用できる演算子が他にもあります。50 と等しくないことを表す &quot;&lt;&gt; 50&quot; もあります&#10;">
            <a:extLst>
              <a:ext uri="{FF2B5EF4-FFF2-40B4-BE49-F238E27FC236}">
                <a16:creationId xmlns:a16="http://schemas.microsoft.com/office/drawing/2014/main" id="{AF14F307-2E30-4E66-9E95-B61F0396DBAF}"/>
              </a:ext>
            </a:extLst>
          </xdr:cNvPr>
          <xdr:cNvSpPr txBox="1"/>
        </xdr:nvSpPr>
        <xdr:spPr>
          <a:xfrm>
            <a:off x="7042958" y="15665450"/>
            <a:ext cx="3167842"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200" b="1" kern="0">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rPr>
              <a:t>補足情報</a:t>
            </a:r>
            <a:endParaRPr lang="en-US" sz="1200" b="1">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endParaRPr>
          </a:p>
          <a:p>
            <a:pPr rtl="0" eaLnBrk="1" fontAlgn="auto" latinLnBrk="0" hangingPunct="1"/>
            <a:r>
              <a:rPr lang="ja" sz="1100" b="0" i="0" kern="1200" baseline="0">
                <a:solidFill>
                  <a:schemeClr val="dk1"/>
                </a:solidFill>
                <a:effectLst/>
                <a:latin typeface="Meiryo UI" panose="020B0604030504040204" pitchFamily="50" charset="-128"/>
                <a:ea typeface="Meiryo UI" panose="020B0604030504040204" pitchFamily="50" charset="-128"/>
                <a:cs typeface="+mn-cs"/>
              </a:rPr>
              <a:t>このセルをダブルクリックすると、数式が異なることがわかります。特に、集計の条件は、50 以上を意味する "&gt; = 50" です。</a:t>
            </a:r>
            <a:r>
              <a:rPr lang="ja" sz="1100" b="0" i="1" kern="1200" baseline="0">
                <a:solidFill>
                  <a:schemeClr val="dk1"/>
                </a:solidFill>
                <a:effectLst/>
                <a:latin typeface="Meiryo UI" panose="020B0604030504040204" pitchFamily="50" charset="-128"/>
                <a:ea typeface="Meiryo UI" panose="020B0604030504040204" pitchFamily="50" charset="-128"/>
                <a:cs typeface="+mn-cs"/>
              </a:rPr>
              <a:t>50</a:t>
            </a:r>
            <a:r>
              <a:rPr lang="ja" sz="1100" b="0" i="0" kern="1200" baseline="0">
                <a:solidFill>
                  <a:schemeClr val="dk1"/>
                </a:solidFill>
                <a:effectLst/>
                <a:latin typeface="Meiryo UI" panose="020B0604030504040204" pitchFamily="50" charset="-128"/>
                <a:ea typeface="Meiryo UI" panose="020B0604030504040204" pitchFamily="50" charset="-128"/>
                <a:cs typeface="+mn-cs"/>
              </a:rPr>
              <a:t> 以下</a:t>
            </a:r>
            <a:r>
              <a:rPr lang="ja" sz="1100" b="0" i="1" kern="1200" baseline="0">
                <a:solidFill>
                  <a:schemeClr val="dk1"/>
                </a:solidFill>
                <a:effectLst/>
                <a:latin typeface="Meiryo UI" panose="020B0604030504040204" pitchFamily="50" charset="-128"/>
                <a:ea typeface="Meiryo UI" panose="020B0604030504040204" pitchFamily="50" charset="-128"/>
                <a:cs typeface="+mn-cs"/>
              </a:rPr>
              <a:t>を表す </a:t>
            </a:r>
            <a:r>
              <a:rPr lang="ja" sz="1100" b="0" i="0" kern="1200" baseline="0">
                <a:solidFill>
                  <a:schemeClr val="dk1"/>
                </a:solidFill>
                <a:effectLst/>
                <a:latin typeface="Meiryo UI" panose="020B0604030504040204" pitchFamily="50" charset="-128"/>
                <a:ea typeface="Meiryo UI" panose="020B0604030504040204" pitchFamily="50" charset="-128"/>
                <a:cs typeface="+mn-cs"/>
              </a:rPr>
              <a:t>"&lt; = 50" </a:t>
            </a:r>
            <a:r>
              <a:rPr lang="ja" sz="1100" b="0" i="1" kern="1200" baseline="0">
                <a:solidFill>
                  <a:schemeClr val="dk1"/>
                </a:solidFill>
                <a:effectLst/>
                <a:latin typeface="Meiryo UI" panose="020B0604030504040204" pitchFamily="50" charset="-128"/>
                <a:ea typeface="Meiryo UI" panose="020B0604030504040204" pitchFamily="50" charset="-128"/>
                <a:cs typeface="+mn-cs"/>
              </a:rPr>
              <a:t>など、使用できる演算子が他にもあります。50</a:t>
            </a:r>
            <a:r>
              <a:rPr lang="ja" sz="1100" b="0" i="0" kern="1200" baseline="0">
                <a:solidFill>
                  <a:schemeClr val="dk1"/>
                </a:solidFill>
                <a:effectLst/>
                <a:latin typeface="Meiryo UI" panose="020B0604030504040204" pitchFamily="50" charset="-128"/>
                <a:ea typeface="Meiryo UI" panose="020B0604030504040204" pitchFamily="50" charset="-128"/>
                <a:cs typeface="+mn-cs"/>
              </a:rPr>
              <a:t> と等しくない</a:t>
            </a:r>
            <a:r>
              <a:rPr lang="ja" sz="1100" b="0" i="1" kern="1200" baseline="0">
                <a:solidFill>
                  <a:schemeClr val="dk1"/>
                </a:solidFill>
                <a:effectLst/>
                <a:latin typeface="Meiryo UI" panose="020B0604030504040204" pitchFamily="50" charset="-128"/>
                <a:ea typeface="Meiryo UI" panose="020B0604030504040204" pitchFamily="50" charset="-128"/>
                <a:cs typeface="+mn-cs"/>
              </a:rPr>
              <a:t>ことを表す </a:t>
            </a:r>
            <a:r>
              <a:rPr lang="ja" sz="1100" b="0" i="0" kern="1200" baseline="0">
                <a:solidFill>
                  <a:schemeClr val="dk1"/>
                </a:solidFill>
                <a:effectLst/>
                <a:latin typeface="Meiryo UI" panose="020B0604030504040204" pitchFamily="50" charset="-128"/>
                <a:ea typeface="Meiryo UI" panose="020B0604030504040204" pitchFamily="50" charset="-128"/>
                <a:cs typeface="+mn-cs"/>
              </a:rPr>
              <a:t>"&lt;&gt; 50" </a:t>
            </a:r>
            <a:r>
              <a:rPr lang="ja" sz="1100" b="0" i="1" kern="1200" baseline="0">
                <a:solidFill>
                  <a:schemeClr val="dk1"/>
                </a:solidFill>
                <a:effectLst/>
                <a:latin typeface="Meiryo UI" panose="020B0604030504040204" pitchFamily="50" charset="-128"/>
                <a:ea typeface="Meiryo UI" panose="020B0604030504040204" pitchFamily="50" charset="-128"/>
                <a:cs typeface="+mn-cs"/>
              </a:rPr>
              <a:t>もあります。 </a:t>
            </a:r>
            <a:endParaRPr lang="en-US" sz="1100">
              <a:effectLst/>
              <a:latin typeface="Meiryo UI" panose="020B0604030504040204" pitchFamily="50" charset="-128"/>
              <a:ea typeface="Meiryo UI" panose="020B0604030504040204" pitchFamily="50" charset="-128"/>
            </a:endParaRPr>
          </a:p>
        </xdr:txBody>
      </xdr:sp>
      <xdr:pic>
        <xdr:nvPicPr>
          <xdr:cNvPr id="20" name="グラフィック 147" descr="眼鏡">
            <a:extLst>
              <a:ext uri="{FF2B5EF4-FFF2-40B4-BE49-F238E27FC236}">
                <a16:creationId xmlns:a16="http://schemas.microsoft.com/office/drawing/2014/main" id="{EAF45C5D-CE16-43F7-A455-62B273381E8C}"/>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6778625" y="15665450"/>
            <a:ext cx="323347" cy="349115"/>
          </a:xfrm>
          <a:prstGeom prst="rect">
            <a:avLst/>
          </a:prstGeom>
        </xdr:spPr>
      </xdr:pic>
      <xdr:sp macro="" textlink="">
        <xdr:nvSpPr>
          <xdr:cNvPr id="21" name="フリーフォーム:図形 136" descr="矢印">
            <a:extLst>
              <a:ext uri="{FF2B5EF4-FFF2-40B4-BE49-F238E27FC236}">
                <a16:creationId xmlns:a16="http://schemas.microsoft.com/office/drawing/2014/main" id="{119728ED-2925-4F78-93F5-6BDB4FA6098B}"/>
              </a:ext>
            </a:extLst>
          </xdr:cNvPr>
          <xdr:cNvSpPr/>
        </xdr:nvSpPr>
        <xdr:spPr>
          <a:xfrm rot="5640000" flipV="1">
            <a:off x="8959802" y="14287853"/>
            <a:ext cx="345784" cy="2766365"/>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latin typeface="Meiryo UI" panose="020B0604030504040204" pitchFamily="50" charset="-128"/>
              <a:ea typeface="Meiryo UI" panose="020B0604030504040204" pitchFamily="50" charset="-128"/>
            </a:endParaRPr>
          </a:p>
        </xdr:txBody>
      </xdr:sp>
    </xdr:grpSp>
    <xdr:clientData/>
  </xdr:oneCellAnchor>
  <xdr:oneCellAnchor>
    <xdr:from>
      <xdr:col>0</xdr:col>
      <xdr:colOff>328822</xdr:colOff>
      <xdr:row>70</xdr:row>
      <xdr:rowOff>181413</xdr:rowOff>
    </xdr:from>
    <xdr:ext cx="5695950" cy="3981012"/>
    <xdr:grpSp>
      <xdr:nvGrpSpPr>
        <xdr:cNvPr id="22" name="SUMIF の詳細" descr="SUM 関数の詳細&#10;上記のヒントのいくつかで、SUM 関数の使用方法を説明しました。ここでは、&#10;その詳細を示します。右側にある黄色のセルをダブルクリックし、次のテキストと共に読みます。&#10;SUM 関数が話すことができるなら、次のように言うでしょう。&#10;次の項目を合計します。セル D38、D39、D40、041 の値。&#10;&#10;=SUM(D38:D41)&#10;次のとおり、別の方法も使用できます。&#10;次の項目を合計します。セル D48 の値、セル G48、G49、G50、G51 の値、および 100。&#10;=SUM(D48,G48:G51,100)&#10;上記の数式は、次の機能を使用します。&#10;単一セルの参照。これは、セルの &quot;アドレス&quot; または &quot;名前&quot; です。D48 は、上記の数式の単一セルの参照です。&#10;セルの範囲。これは、あるセルから始まり別のセルで終わる一連のセルです。&#10;G48:G51 は、数式のセルの範囲です。&#10;定数。この数式の定数は、数値の 100 です">
          <a:extLst>
            <a:ext uri="{FF2B5EF4-FFF2-40B4-BE49-F238E27FC236}">
              <a16:creationId xmlns:a16="http://schemas.microsoft.com/office/drawing/2014/main" id="{BA77274C-57FA-4FCC-8061-CDC965DCFD5A}"/>
            </a:ext>
          </a:extLst>
        </xdr:cNvPr>
        <xdr:cNvGrpSpPr/>
      </xdr:nvGrpSpPr>
      <xdr:grpSpPr>
        <a:xfrm>
          <a:off x="328822" y="14087913"/>
          <a:ext cx="5695950" cy="3981012"/>
          <a:chOff x="347872" y="13364013"/>
          <a:chExt cx="5695950" cy="3981012"/>
        </a:xfrm>
      </xdr:grpSpPr>
      <xdr:sp macro="" textlink="">
        <xdr:nvSpPr>
          <xdr:cNvPr id="23" name="四角形 105" descr="背景">
            <a:extLst>
              <a:ext uri="{FF2B5EF4-FFF2-40B4-BE49-F238E27FC236}">
                <a16:creationId xmlns:a16="http://schemas.microsoft.com/office/drawing/2014/main" id="{9C4C9F78-0E23-4B28-B061-90EE56DE71B0}"/>
              </a:ext>
            </a:extLst>
          </xdr:cNvPr>
          <xdr:cNvSpPr/>
        </xdr:nvSpPr>
        <xdr:spPr>
          <a:xfrm>
            <a:off x="347872" y="13364013"/>
            <a:ext cx="5695950" cy="3981012"/>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cxnSp macro="">
        <xdr:nvCxnSpPr>
          <xdr:cNvPr id="24" name="直線​​コネクタ 106" descr="装飾線">
            <a:extLst>
              <a:ext uri="{FF2B5EF4-FFF2-40B4-BE49-F238E27FC236}">
                <a16:creationId xmlns:a16="http://schemas.microsoft.com/office/drawing/2014/main" id="{26E4C751-DDFB-4A6E-903E-86AD265D7C3E}"/>
              </a:ext>
            </a:extLst>
          </xdr:cNvPr>
          <xdr:cNvCxnSpPr>
            <a:cxnSpLocks/>
          </xdr:cNvCxnSpPr>
        </xdr:nvCxnSpPr>
        <xdr:spPr>
          <a:xfrm>
            <a:off x="579529" y="13999009"/>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5" name="直線​​コネクタ 107" descr="装飾線">
            <a:extLst>
              <a:ext uri="{FF2B5EF4-FFF2-40B4-BE49-F238E27FC236}">
                <a16:creationId xmlns:a16="http://schemas.microsoft.com/office/drawing/2014/main" id="{307668F4-BAB9-4E66-86F3-4652621E13CB}"/>
              </a:ext>
            </a:extLst>
          </xdr:cNvPr>
          <xdr:cNvCxnSpPr>
            <a:cxnSpLocks/>
          </xdr:cNvCxnSpPr>
        </xdr:nvCxnSpPr>
        <xdr:spPr>
          <a:xfrm>
            <a:off x="579529" y="17061083"/>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6" name="手順" descr="SUMIF 関数の詳細">
            <a:extLst>
              <a:ext uri="{FF2B5EF4-FFF2-40B4-BE49-F238E27FC236}">
                <a16:creationId xmlns:a16="http://schemas.microsoft.com/office/drawing/2014/main" id="{3A553E17-6EFD-4E8E-81F0-0C9E124F1269}"/>
              </a:ext>
            </a:extLst>
          </xdr:cNvPr>
          <xdr:cNvSpPr txBox="1"/>
        </xdr:nvSpPr>
        <xdr:spPr>
          <a:xfrm>
            <a:off x="576376" y="13488151"/>
            <a:ext cx="5220000" cy="493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SUMIF 関数の詳細</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sp macro="" textlink="">
        <xdr:nvSpPr>
          <xdr:cNvPr id="27" name="手順" descr="このシートの上部では、SUMIF 関数も示しました。SUMIF 関数は、条件に基づいて集計します。SUMIF 関数が話すことができるなら、次のように言うでしょう。&#10;">
            <a:extLst>
              <a:ext uri="{FF2B5EF4-FFF2-40B4-BE49-F238E27FC236}">
                <a16:creationId xmlns:a16="http://schemas.microsoft.com/office/drawing/2014/main" id="{4FE9870A-EDE5-4585-9920-1B6435D784A9}"/>
              </a:ext>
            </a:extLst>
          </xdr:cNvPr>
          <xdr:cNvSpPr txBox="1"/>
        </xdr:nvSpPr>
        <xdr:spPr>
          <a:xfrm>
            <a:off x="553342" y="14086482"/>
            <a:ext cx="5161658" cy="1079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このシートの上部では、SUMIF 関数も示しました。SUMIF 関数は、条件に基づいて集計します。</a:t>
            </a:r>
            <a:r>
              <a:rPr lang="ja" sz="1100" kern="0" baseline="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SUMIF 関数が話すことができるなら、次のように言うでしょう。</a:t>
            </a:r>
            <a:endParaRPr lang="en-US"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28" name="手順" descr="注:多くの SUMIF 数式を作成する場合は、ピボットテーブルがよい解決策となる可能性があります。詳細については、ピボットテーブルのワークシートを参照してください&#10;">
            <a:hlinkClick xmlns:r="http://schemas.openxmlformats.org/officeDocument/2006/relationships" r:id="rId13" tooltip="ピボットテーブルのワークシートに移動するときに選択します"/>
            <a:extLst>
              <a:ext uri="{FF2B5EF4-FFF2-40B4-BE49-F238E27FC236}">
                <a16:creationId xmlns:a16="http://schemas.microsoft.com/office/drawing/2014/main" id="{BF397091-A514-40CB-BA30-3E2E582D75B3}"/>
              </a:ext>
            </a:extLst>
          </xdr:cNvPr>
          <xdr:cNvSpPr txBox="1"/>
        </xdr:nvSpPr>
        <xdr:spPr>
          <a:xfrm>
            <a:off x="553342" y="16455997"/>
            <a:ext cx="5228333" cy="485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注:</a:t>
            </a:r>
            <a:r>
              <a:rPr lang="en-US" alt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多くの SUMIF 数式を作成する場合は、ピボットテーブルがよい解決策となる可能性があります。</a:t>
            </a:r>
            <a:r>
              <a:rPr lang="ja" sz="1100" u="sng" kern="0" baseline="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詳細については、ピボットテーブルのワークシートを参照してください</a:t>
            </a:r>
            <a:r>
              <a:rPr lang="ja" sz="1100" kern="0" baseline="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endParaRPr lang="en-US"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29" name="テキスト ボックス 100" descr="= SUMIF(D73:D77,&quot;&gt;50&quot;)&#10;&#10;">
            <a:extLst>
              <a:ext uri="{FF2B5EF4-FFF2-40B4-BE49-F238E27FC236}">
                <a16:creationId xmlns:a16="http://schemas.microsoft.com/office/drawing/2014/main" id="{5E37A84B-3785-44B3-AF22-10EAE4D8BC57}"/>
              </a:ext>
            </a:extLst>
          </xdr:cNvPr>
          <xdr:cNvSpPr txBox="1"/>
        </xdr:nvSpPr>
        <xdr:spPr>
          <a:xfrm>
            <a:off x="541774" y="15906451"/>
            <a:ext cx="3255927" cy="508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ja" sz="2000">
                <a:effectLst/>
                <a:latin typeface="ＭＳ 明朝" panose="02020609040205080304" pitchFamily="17" charset="-128"/>
                <a:ea typeface="ＭＳ 明朝" panose="02020609040205080304" pitchFamily="17" charset="-128"/>
                <a:cs typeface="Courier New" panose="02070309020205020404" pitchFamily="49" charset="0"/>
              </a:rPr>
              <a:t>= SUMIF(D73:D77,"&gt;50")</a:t>
            </a:r>
          </a:p>
          <a:p>
            <a:pPr marL="0" marR="0" rtl="0">
              <a:spcBef>
                <a:spcPts val="0"/>
              </a:spcBef>
              <a:spcAft>
                <a:spcPts val="0"/>
              </a:spcAft>
            </a:pPr>
            <a:endParaRPr lang="en-US" sz="2000">
              <a:effectLst/>
              <a:latin typeface="ＭＳ 明朝" panose="02020609040205080304" pitchFamily="17" charset="-128"/>
              <a:ea typeface="ＭＳ 明朝" panose="02020609040205080304" pitchFamily="17" charset="-128"/>
            </a:endParaRPr>
          </a:p>
        </xdr:txBody>
      </xdr:sp>
      <xdr:sp macro="" textlink="">
        <xdr:nvSpPr>
          <xdr:cNvPr id="30" name="左中かっこ 29">
            <a:extLst>
              <a:ext uri="{FF2B5EF4-FFF2-40B4-BE49-F238E27FC236}">
                <a16:creationId xmlns:a16="http://schemas.microsoft.com/office/drawing/2014/main" id="{0464167D-B42C-428B-A6C0-5B0835D4B4DD}"/>
              </a:ext>
            </a:extLst>
          </xdr:cNvPr>
          <xdr:cNvSpPr/>
        </xdr:nvSpPr>
        <xdr:spPr>
          <a:xfrm rot="5400000">
            <a:off x="1034933" y="15542927"/>
            <a:ext cx="205189" cy="67485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Meiryo UI" panose="020B0604030504040204" pitchFamily="50" charset="-128"/>
              <a:ea typeface="Meiryo UI" panose="020B0604030504040204" pitchFamily="50" charset="-128"/>
            </a:endParaRPr>
          </a:p>
        </xdr:txBody>
      </xdr:sp>
      <xdr:sp macro="" textlink="">
        <xdr:nvSpPr>
          <xdr:cNvPr id="31" name="テキスト ボックス 2" descr="次の条件に基づいて、いくつかの値を合計します。&#10;">
            <a:extLst>
              <a:ext uri="{FF2B5EF4-FFF2-40B4-BE49-F238E27FC236}">
                <a16:creationId xmlns:a16="http://schemas.microsoft.com/office/drawing/2014/main" id="{E9EC8663-1C99-4E53-9554-AFD1D50049BB}"/>
              </a:ext>
            </a:extLst>
          </xdr:cNvPr>
          <xdr:cNvSpPr txBox="1">
            <a:spLocks noChangeArrowheads="1"/>
          </xdr:cNvSpPr>
        </xdr:nvSpPr>
        <xdr:spPr bwMode="auto">
          <a:xfrm>
            <a:off x="521615" y="14670791"/>
            <a:ext cx="977785" cy="10800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次の条件に基づいて、いくつかの値を合計します。</a:t>
            </a:r>
          </a:p>
        </xdr:txBody>
      </xdr:sp>
      <xdr:sp macro="" textlink="">
        <xdr:nvSpPr>
          <xdr:cNvPr id="32" name="左中かっこ 31">
            <a:extLst>
              <a:ext uri="{FF2B5EF4-FFF2-40B4-BE49-F238E27FC236}">
                <a16:creationId xmlns:a16="http://schemas.microsoft.com/office/drawing/2014/main" id="{49EE45E0-BCF4-4CC3-A9FC-5351AC9D18C0}"/>
              </a:ext>
            </a:extLst>
          </xdr:cNvPr>
          <xdr:cNvSpPr/>
        </xdr:nvSpPr>
        <xdr:spPr>
          <a:xfrm rot="5400000">
            <a:off x="1902730" y="15418704"/>
            <a:ext cx="220619" cy="926921"/>
          </a:xfrm>
          <a:prstGeom prst="leftBrace">
            <a:avLst>
              <a:gd name="adj1" fmla="val 8333"/>
              <a:gd name="adj2" fmla="val 38318"/>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Meiryo UI" panose="020B0604030504040204" pitchFamily="50" charset="-128"/>
              <a:ea typeface="Meiryo UI" panose="020B0604030504040204" pitchFamily="50" charset="-128"/>
            </a:endParaRPr>
          </a:p>
        </xdr:txBody>
      </xdr:sp>
      <xdr:sp macro="" textlink="">
        <xdr:nvSpPr>
          <xdr:cNvPr id="33" name="テキスト ボックス 2" descr="…これらのセルを調べて…&#10; &#10;">
            <a:extLst>
              <a:ext uri="{FF2B5EF4-FFF2-40B4-BE49-F238E27FC236}">
                <a16:creationId xmlns:a16="http://schemas.microsoft.com/office/drawing/2014/main" id="{3B86F027-F540-4DEC-9F14-ACF1F6B59A45}"/>
              </a:ext>
            </a:extLst>
          </xdr:cNvPr>
          <xdr:cNvSpPr txBox="1">
            <a:spLocks noChangeArrowheads="1"/>
          </xdr:cNvSpPr>
        </xdr:nvSpPr>
        <xdr:spPr bwMode="auto">
          <a:xfrm>
            <a:off x="1569203" y="14671077"/>
            <a:ext cx="954922" cy="10800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…これらのセルを調べて…</a:t>
            </a:r>
          </a:p>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 </a:t>
            </a:r>
          </a:p>
        </xdr:txBody>
      </xdr:sp>
      <xdr:sp macro="" textlink="">
        <xdr:nvSpPr>
          <xdr:cNvPr id="34" name="テキスト ボックス 2" descr="…値が 50 より大きい場合は合計します&#10; &#10;">
            <a:extLst>
              <a:ext uri="{FF2B5EF4-FFF2-40B4-BE49-F238E27FC236}">
                <a16:creationId xmlns:a16="http://schemas.microsoft.com/office/drawing/2014/main" id="{7150E683-092E-4A14-871D-7B0D3E145592}"/>
              </a:ext>
            </a:extLst>
          </xdr:cNvPr>
          <xdr:cNvSpPr txBox="1">
            <a:spLocks noChangeArrowheads="1"/>
          </xdr:cNvSpPr>
        </xdr:nvSpPr>
        <xdr:spPr bwMode="auto">
          <a:xfrm>
            <a:off x="2612761" y="14671077"/>
            <a:ext cx="976295" cy="10800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…値が 50 より大きい場合は合計します。</a:t>
            </a:r>
          </a:p>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 </a:t>
            </a:r>
          </a:p>
        </xdr:txBody>
      </xdr:sp>
      <xdr:sp macro="" textlink="">
        <xdr:nvSpPr>
          <xdr:cNvPr id="35" name="左中かっこ 34">
            <a:extLst>
              <a:ext uri="{FF2B5EF4-FFF2-40B4-BE49-F238E27FC236}">
                <a16:creationId xmlns:a16="http://schemas.microsoft.com/office/drawing/2014/main" id="{73A97240-830A-43F3-A9C0-10C91BEDB9F3}"/>
              </a:ext>
            </a:extLst>
          </xdr:cNvPr>
          <xdr:cNvSpPr/>
        </xdr:nvSpPr>
        <xdr:spPr>
          <a:xfrm rot="5400000">
            <a:off x="2784581" y="15538559"/>
            <a:ext cx="201571" cy="668165"/>
          </a:xfrm>
          <a:prstGeom prst="leftBrace">
            <a:avLst>
              <a:gd name="adj1" fmla="val 8333"/>
              <a:gd name="adj2" fmla="val 38318"/>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Meiryo UI" panose="020B0604030504040204" pitchFamily="50" charset="-128"/>
              <a:ea typeface="Meiryo UI" panose="020B0604030504040204" pitchFamily="50" charset="-128"/>
            </a:endParaRPr>
          </a:p>
        </xdr:txBody>
      </xdr:sp>
    </xdr:grpSp>
    <xdr:clientData/>
  </xdr:oneCellAnchor>
  <xdr:oneCellAnchor>
    <xdr:from>
      <xdr:col>2</xdr:col>
      <xdr:colOff>114300</xdr:colOff>
      <xdr:row>53</xdr:row>
      <xdr:rowOff>88954</xdr:rowOff>
    </xdr:from>
    <xdr:ext cx="3562350" cy="2444690"/>
    <xdr:grpSp>
      <xdr:nvGrpSpPr>
        <xdr:cNvPr id="36" name="重要な詳細情報" descr="重要な詳細情報&#10;このセルをダブルクリックします。末尾が 100 であることがわかります。このように数式に数値を配置することはできますが、どうしても必要な場合を除き、お勧めしません。これは、定数として知られていますが、定数があることは忘れやすいものです。代わりに、別のセルを参照することをお勧めします。このように、数式の内部は容易に確認され、隠されません&#10;">
          <a:extLst>
            <a:ext uri="{FF2B5EF4-FFF2-40B4-BE49-F238E27FC236}">
              <a16:creationId xmlns:a16="http://schemas.microsoft.com/office/drawing/2014/main" id="{905FEDDA-0FE0-4BC4-908C-428B4B187A0A}"/>
            </a:ext>
          </a:extLst>
        </xdr:cNvPr>
        <xdr:cNvGrpSpPr/>
      </xdr:nvGrpSpPr>
      <xdr:grpSpPr>
        <a:xfrm>
          <a:off x="6502400" y="10756954"/>
          <a:ext cx="3562350" cy="2444690"/>
          <a:chOff x="6788150" y="10993932"/>
          <a:chExt cx="3714750" cy="2361184"/>
        </a:xfrm>
      </xdr:grpSpPr>
      <xdr:sp macro="" textlink="">
        <xdr:nvSpPr>
          <xdr:cNvPr id="37" name="手順" descr="重要な詳細情報&#10;このセルをダブルクリックします。末尾が 100 であることがわかります。このように数式に数値を配置することはできますが、どうしても必要な場合を除き、お勧めしません。これは、定数として知られていますが、定数があることは忘れやすいものです。代わりに、セル D16 などの別のセルを参照することをお勧めします。このように、数式の内部は容易に確認され、隠されません&#10;">
            <a:extLst>
              <a:ext uri="{FF2B5EF4-FFF2-40B4-BE49-F238E27FC236}">
                <a16:creationId xmlns:a16="http://schemas.microsoft.com/office/drawing/2014/main" id="{C6586F03-4CAF-41CB-B631-984DEFC899C8}"/>
              </a:ext>
            </a:extLst>
          </xdr:cNvPr>
          <xdr:cNvSpPr txBox="1"/>
        </xdr:nvSpPr>
        <xdr:spPr>
          <a:xfrm>
            <a:off x="7073900" y="11363325"/>
            <a:ext cx="3429000" cy="1991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200" b="1" kern="0">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rPr>
              <a:t>重要な詳細情報</a:t>
            </a:r>
            <a:endParaRPr lang="en-US" sz="1200" b="1">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endParaRPr>
          </a:p>
          <a:p>
            <a:pPr rtl="0" eaLnBrk="1" fontAlgn="auto" latinLnBrk="0" hangingPunct="1"/>
            <a:r>
              <a:rPr lang="ja" sz="1100" b="0" i="0" kern="1200" baseline="0">
                <a:solidFill>
                  <a:schemeClr val="dk1"/>
                </a:solidFill>
                <a:effectLst/>
                <a:latin typeface="Meiryo UI" panose="020B0604030504040204" pitchFamily="50" charset="-128"/>
                <a:ea typeface="Meiryo UI" panose="020B0604030504040204" pitchFamily="50" charset="-128"/>
                <a:cs typeface="+mn-cs"/>
              </a:rPr>
              <a:t>このセルをダブルクリックします。末尾が </a:t>
            </a:r>
            <a:r>
              <a:rPr lang="ja" sz="1100" b="0" i="1" kern="1200" baseline="0">
                <a:solidFill>
                  <a:schemeClr val="dk1"/>
                </a:solidFill>
                <a:effectLst/>
                <a:latin typeface="Meiryo UI" panose="020B0604030504040204" pitchFamily="50" charset="-128"/>
                <a:ea typeface="Meiryo UI" panose="020B0604030504040204" pitchFamily="50" charset="-128"/>
                <a:cs typeface="+mn-cs"/>
              </a:rPr>
              <a:t>100</a:t>
            </a:r>
            <a:r>
              <a:rPr lang="ja" sz="1100" b="0" i="0" kern="1200" baseline="0">
                <a:solidFill>
                  <a:schemeClr val="dk1"/>
                </a:solidFill>
                <a:effectLst/>
                <a:latin typeface="Meiryo UI" panose="020B0604030504040204" pitchFamily="50" charset="-128"/>
                <a:ea typeface="Meiryo UI" panose="020B0604030504040204" pitchFamily="50" charset="-128"/>
                <a:cs typeface="+mn-cs"/>
              </a:rPr>
              <a:t> であることがわかります。このように数式に数値を配置することはできますが、どうしても必要な場合を除き、お勧めしません。これは、</a:t>
            </a:r>
            <a:r>
              <a:rPr lang="ja" sz="1100" b="1" i="0" kern="1200" baseline="0">
                <a:solidFill>
                  <a:schemeClr val="dk1"/>
                </a:solidFill>
                <a:effectLst/>
                <a:latin typeface="Meiryo UI" panose="020B0604030504040204" pitchFamily="50" charset="-128"/>
                <a:ea typeface="Meiryo UI" panose="020B0604030504040204" pitchFamily="50" charset="-128"/>
                <a:cs typeface="+mn-cs"/>
              </a:rPr>
              <a:t>定数</a:t>
            </a:r>
            <a:r>
              <a:rPr lang="ja" sz="1100" b="0" i="0" kern="1200" baseline="0">
                <a:solidFill>
                  <a:schemeClr val="dk1"/>
                </a:solidFill>
                <a:effectLst/>
                <a:latin typeface="Meiryo UI" panose="020B0604030504040204" pitchFamily="50" charset="-128"/>
                <a:ea typeface="Meiryo UI" panose="020B0604030504040204" pitchFamily="50" charset="-128"/>
                <a:cs typeface="+mn-cs"/>
              </a:rPr>
              <a:t>として知られていますが、定数があることは忘れやすいものです。代わりに、セル D16 などの別のセルを参照することをお勧めします。このように、数式の内部は容易に確認され、隠されません。 </a:t>
            </a:r>
            <a:endParaRPr lang="en-US" sz="1100">
              <a:effectLst/>
              <a:latin typeface="Meiryo UI" panose="020B0604030504040204" pitchFamily="50" charset="-128"/>
              <a:ea typeface="Meiryo UI" panose="020B0604030504040204" pitchFamily="50" charset="-128"/>
            </a:endParaRPr>
          </a:p>
        </xdr:txBody>
      </xdr:sp>
      <xdr:pic>
        <xdr:nvPicPr>
          <xdr:cNvPr id="38" name="虫眼鏡" descr="虫眼鏡">
            <a:extLst>
              <a:ext uri="{FF2B5EF4-FFF2-40B4-BE49-F238E27FC236}">
                <a16:creationId xmlns:a16="http://schemas.microsoft.com/office/drawing/2014/main" id="{37694874-C729-4D40-BA00-407CC0E283AE}"/>
              </a:ext>
            </a:extLst>
          </xdr:cNvPr>
          <xdr:cNvPicPr>
            <a:picLocks noChangeAspect="1"/>
          </xdr:cNvPicPr>
        </xdr:nvPicPr>
        <xdr:blipFill>
          <a:blip xmlns:r="http://schemas.openxmlformats.org/officeDocument/2006/relationships" r:embed="rId14">
            <a:extLst>
              <a:ext uri="{96DAC541-7B7A-43D3-8B79-37D633B846F1}">
                <asvg:svgBlip xmlns:asvg="http://schemas.microsoft.com/office/drawing/2016/SVG/main" r:embed="rId15"/>
              </a:ext>
            </a:extLst>
          </a:blip>
          <a:stretch>
            <a:fillRect/>
          </a:stretch>
        </xdr:blipFill>
        <xdr:spPr>
          <a:xfrm flipH="1">
            <a:off x="6788150" y="11420475"/>
            <a:ext cx="352313" cy="339611"/>
          </a:xfrm>
          <a:prstGeom prst="rect">
            <a:avLst/>
          </a:prstGeom>
        </xdr:spPr>
      </xdr:pic>
      <xdr:sp macro="" textlink="">
        <xdr:nvSpPr>
          <xdr:cNvPr id="39" name="矢印" descr="矢印">
            <a:extLst>
              <a:ext uri="{FF2B5EF4-FFF2-40B4-BE49-F238E27FC236}">
                <a16:creationId xmlns:a16="http://schemas.microsoft.com/office/drawing/2014/main" id="{2A5991ED-3F5E-4AF7-9702-58C6075EFA56}"/>
              </a:ext>
            </a:extLst>
          </xdr:cNvPr>
          <xdr:cNvSpPr/>
        </xdr:nvSpPr>
        <xdr:spPr>
          <a:xfrm rot="3874191">
            <a:off x="8440406" y="10703648"/>
            <a:ext cx="568661" cy="1149229"/>
          </a:xfrm>
          <a:prstGeom prst="arc">
            <a:avLst>
              <a:gd name="adj1" fmla="val 15011426"/>
              <a:gd name="adj2" fmla="val 4781084"/>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latin typeface="Meiryo UI" panose="020B0604030504040204" pitchFamily="50" charset="-128"/>
              <a:ea typeface="Meiryo UI" panose="020B0604030504040204" pitchFamily="50" charset="-128"/>
            </a:endParaRPr>
          </a:p>
        </xdr:txBody>
      </xdr:sp>
    </xdr:grpSp>
    <xdr:clientData/>
  </xdr:oneCellAnchor>
  <xdr:oneCellAnchor>
    <xdr:from>
      <xdr:col>4</xdr:col>
      <xdr:colOff>7419</xdr:colOff>
      <xdr:row>36</xdr:row>
      <xdr:rowOff>82549</xdr:rowOff>
    </xdr:from>
    <xdr:ext cx="3288230" cy="1409701"/>
    <xdr:grpSp>
      <xdr:nvGrpSpPr>
        <xdr:cNvPr id="40" name="注目" descr="注目&#10;これらのセルを選択します。Excel ウィンドウの右下隅に、次のように表示されます。&#10;合計:170&#10;これは、合計をすばやく見つける別の方法です。&#10;">
          <a:extLst>
            <a:ext uri="{FF2B5EF4-FFF2-40B4-BE49-F238E27FC236}">
              <a16:creationId xmlns:a16="http://schemas.microsoft.com/office/drawing/2014/main" id="{645AB895-68A7-4330-8CE2-DED0656D8315}"/>
            </a:ext>
          </a:extLst>
        </xdr:cNvPr>
        <xdr:cNvGrpSpPr/>
      </xdr:nvGrpSpPr>
      <xdr:grpSpPr>
        <a:xfrm>
          <a:off x="7919519" y="7512049"/>
          <a:ext cx="3288230" cy="1409701"/>
          <a:chOff x="7539454" y="7993902"/>
          <a:chExt cx="3309946" cy="1409701"/>
        </a:xfrm>
      </xdr:grpSpPr>
      <xdr:grpSp>
        <xdr:nvGrpSpPr>
          <xdr:cNvPr id="41" name="かっこ状の線">
            <a:extLst>
              <a:ext uri="{FF2B5EF4-FFF2-40B4-BE49-F238E27FC236}">
                <a16:creationId xmlns:a16="http://schemas.microsoft.com/office/drawing/2014/main" id="{55FF5140-6DB8-4922-AD6B-4F93FCA6DFA0}"/>
              </a:ext>
            </a:extLst>
          </xdr:cNvPr>
          <xdr:cNvGrpSpPr/>
        </xdr:nvGrpSpPr>
        <xdr:grpSpPr>
          <a:xfrm rot="599914">
            <a:off x="7539454" y="8145377"/>
            <a:ext cx="293814" cy="698211"/>
            <a:chOff x="9871108" y="1184220"/>
            <a:chExt cx="273326" cy="789155"/>
          </a:xfrm>
        </xdr:grpSpPr>
        <xdr:sp macro="" textlink="">
          <xdr:nvSpPr>
            <xdr:cNvPr id="44" name="別のかっこ状の線" descr="かっこ状の線">
              <a:extLst>
                <a:ext uri="{FF2B5EF4-FFF2-40B4-BE49-F238E27FC236}">
                  <a16:creationId xmlns:a16="http://schemas.microsoft.com/office/drawing/2014/main" id="{9BDE358F-7B6F-4617-A15F-905D991483C2}"/>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45" name="かっこ状の線" descr="かっこ状の線&#10;">
              <a:extLst>
                <a:ext uri="{FF2B5EF4-FFF2-40B4-BE49-F238E27FC236}">
                  <a16:creationId xmlns:a16="http://schemas.microsoft.com/office/drawing/2014/main" id="{E0303321-4BA6-4DC3-9D60-61F5C929959C}"/>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grpSp>
      <xdr:pic>
        <xdr:nvPicPr>
          <xdr:cNvPr id="42" name="星" descr="星">
            <a:extLst>
              <a:ext uri="{FF2B5EF4-FFF2-40B4-BE49-F238E27FC236}">
                <a16:creationId xmlns:a16="http://schemas.microsoft.com/office/drawing/2014/main" id="{58A05589-8D90-4B14-B254-813AEBB81C56}"/>
              </a:ext>
            </a:extLst>
          </xdr:cNvPr>
          <xdr:cNvPicPr>
            <a:picLocks noChangeAspect="1"/>
          </xdr:cNvPicPr>
        </xdr:nvPicPr>
        <xdr:blipFill>
          <a:blip xmlns:r="http://schemas.openxmlformats.org/officeDocument/2006/relationships" r:embed="rId16">
            <a:extLst>
              <a:ext uri="{96DAC541-7B7A-43D3-8B79-37D633B846F1}">
                <asvg:svgBlip xmlns:asvg="http://schemas.microsoft.com/office/drawing/2016/SVG/main" r:embed="rId17"/>
              </a:ext>
            </a:extLst>
          </a:blip>
          <a:stretch>
            <a:fillRect/>
          </a:stretch>
        </xdr:blipFill>
        <xdr:spPr>
          <a:xfrm>
            <a:off x="7830674" y="8038700"/>
            <a:ext cx="388098" cy="337815"/>
          </a:xfrm>
          <a:prstGeom prst="rect">
            <a:avLst/>
          </a:prstGeom>
        </xdr:spPr>
      </xdr:pic>
      <xdr:sp macro="" textlink="">
        <xdr:nvSpPr>
          <xdr:cNvPr id="43" name="手順" descr="これらのセルを選択します。Excel ウィンドウの右下隅に、次のように表示されます。&#10;合計:170&#10;これは、合計をすばやく見つける別の方法です。&#10;">
            <a:extLst>
              <a:ext uri="{FF2B5EF4-FFF2-40B4-BE49-F238E27FC236}">
                <a16:creationId xmlns:a16="http://schemas.microsoft.com/office/drawing/2014/main" id="{F2201604-A77F-48E4-9804-4758EC351CAD}"/>
              </a:ext>
            </a:extLst>
          </xdr:cNvPr>
          <xdr:cNvSpPr txBox="1"/>
        </xdr:nvSpPr>
        <xdr:spPr>
          <a:xfrm>
            <a:off x="8132528" y="7993902"/>
            <a:ext cx="2716872"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200" b="1" kern="0">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rPr>
              <a:t>注目</a:t>
            </a:r>
          </a:p>
          <a:p>
            <a:pPr lvl="0" rtl="0">
              <a:defRPr/>
            </a:pPr>
            <a:r>
              <a:rPr lang="ja"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これらのセルを選択します。Excel ウィンドウの右下隅に、次のように表示されます。</a:t>
            </a:r>
          </a:p>
          <a:p>
            <a:pPr lvl="0" rtl="0">
              <a:defRPr/>
            </a:pPr>
            <a:br>
              <a:rPr lang="en-US"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br>
            <a:endParaRPr lang="en-US"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endParaRPr>
          </a:p>
          <a:p>
            <a:pPr lvl="0" rtl="0">
              <a:defRPr/>
            </a:pP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これは、合計をすばやく見つける別の方法です。 </a:t>
            </a:r>
            <a:endParaRPr lang="en-US" sz="110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endParaRPr>
          </a:p>
        </xdr:txBody>
      </xdr:sp>
    </xdr:grpSp>
    <xdr:clientData/>
  </xdr:oneCellAnchor>
  <xdr:oneCellAnchor>
    <xdr:from>
      <xdr:col>0</xdr:col>
      <xdr:colOff>327234</xdr:colOff>
      <xdr:row>29</xdr:row>
      <xdr:rowOff>9962</xdr:rowOff>
    </xdr:from>
    <xdr:ext cx="5695950" cy="7610037"/>
    <xdr:grpSp>
      <xdr:nvGrpSpPr>
        <xdr:cNvPr id="46" name="SUM の詳細" descr="SUM 関数の詳細&#10;上記のヒントのいくつかで、SUM 関数の使用方法を説明しました。ここでは、&#10;その詳細を示します。右側にある黄色のセルをダブルクリックし、次のテキストと共に読みます。&#10;SUM 関数が話すことができるなら、次のように言うでしょう。&#10;次の項目を合計します。セル D38、D39、D40、041 の値。&#10;&#10;=SUM(D38:D41)&#10;次のとおり、別の方法も使用できます。&#10;次の項目を合計します。セル D48 の値、セル G48、G49、G50、G51 の値、および 100。&#10;=SUM(D48,G48:G51,100)&#10;上記の数式は、次の機能を使用します。&#10;単一セルの参照。これは、セルの &quot;アドレス&quot; または &quot;名前&quot; です。D48 は、上記の数式の単一セルの参照です。&#10;セルの範囲。これは、あるセルから始まり別のセルで終わる一連のセルです。&#10;G48:G51 は、数式のセルの範囲です。&#10;定数。この数式の定数は、数値の 100 です">
          <a:extLst>
            <a:ext uri="{FF2B5EF4-FFF2-40B4-BE49-F238E27FC236}">
              <a16:creationId xmlns:a16="http://schemas.microsoft.com/office/drawing/2014/main" id="{7CF41F1B-658F-4C3F-9A2F-5A1D6DDF5F92}"/>
            </a:ext>
          </a:extLst>
        </xdr:cNvPr>
        <xdr:cNvGrpSpPr/>
      </xdr:nvGrpSpPr>
      <xdr:grpSpPr>
        <a:xfrm>
          <a:off x="327234" y="6105962"/>
          <a:ext cx="5695950" cy="7610037"/>
          <a:chOff x="346284" y="5905937"/>
          <a:chExt cx="5737225" cy="7369285"/>
        </a:xfrm>
      </xdr:grpSpPr>
      <xdr:sp macro="" textlink="">
        <xdr:nvSpPr>
          <xdr:cNvPr id="47" name="四角形 52" descr="背景">
            <a:extLst>
              <a:ext uri="{FF2B5EF4-FFF2-40B4-BE49-F238E27FC236}">
                <a16:creationId xmlns:a16="http://schemas.microsoft.com/office/drawing/2014/main" id="{1FDEDC6B-1C3F-40A4-93D0-7353E8A3B8EB}"/>
              </a:ext>
            </a:extLst>
          </xdr:cNvPr>
          <xdr:cNvSpPr/>
        </xdr:nvSpPr>
        <xdr:spPr>
          <a:xfrm>
            <a:off x="346284" y="5905937"/>
            <a:ext cx="5737225" cy="736928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cxnSp macro="">
        <xdr:nvCxnSpPr>
          <xdr:cNvPr id="48" name="直線​​コネクタ 53" descr="装飾線">
            <a:extLst>
              <a:ext uri="{FF2B5EF4-FFF2-40B4-BE49-F238E27FC236}">
                <a16:creationId xmlns:a16="http://schemas.microsoft.com/office/drawing/2014/main" id="{6434A553-879B-40DA-A40A-7E778B916B64}"/>
              </a:ext>
            </a:extLst>
          </xdr:cNvPr>
          <xdr:cNvCxnSpPr>
            <a:cxnSpLocks/>
          </xdr:cNvCxnSpPr>
        </xdr:nvCxnSpPr>
        <xdr:spPr>
          <a:xfrm>
            <a:off x="581208" y="6510433"/>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49" name="直線​​コネクタ 54" descr="装飾線">
            <a:extLst>
              <a:ext uri="{FF2B5EF4-FFF2-40B4-BE49-F238E27FC236}">
                <a16:creationId xmlns:a16="http://schemas.microsoft.com/office/drawing/2014/main" id="{496B43DC-E8C0-4BC8-83A1-19603C5F7974}"/>
              </a:ext>
            </a:extLst>
          </xdr:cNvPr>
          <xdr:cNvCxnSpPr>
            <a:cxnSpLocks/>
          </xdr:cNvCxnSpPr>
        </xdr:nvCxnSpPr>
        <xdr:spPr>
          <a:xfrm>
            <a:off x="581208" y="12947177"/>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0" name="手順" descr="SUM 関数の詳細 ">
            <a:extLst>
              <a:ext uri="{FF2B5EF4-FFF2-40B4-BE49-F238E27FC236}">
                <a16:creationId xmlns:a16="http://schemas.microsoft.com/office/drawing/2014/main" id="{2A755806-4F37-4055-A855-4FF49A717291}"/>
              </a:ext>
            </a:extLst>
          </xdr:cNvPr>
          <xdr:cNvSpPr txBox="1"/>
        </xdr:nvSpPr>
        <xdr:spPr>
          <a:xfrm>
            <a:off x="578032" y="6019005"/>
            <a:ext cx="5257826" cy="474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SUM 関数の詳細</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sp macro="" textlink="">
        <xdr:nvSpPr>
          <xdr:cNvPr id="51" name="手順" descr="上記のヒントのいくつかで、SUM 関数の使用方法を説明しました。ここでは、その詳細を示します。右側にある黄色のセルをダブルクリックし、次のテキストと共に読みます。&#10;&#10;SUM 関数が話すことができるなら、次のように言うでしょう。&#10;">
            <a:extLst>
              <a:ext uri="{FF2B5EF4-FFF2-40B4-BE49-F238E27FC236}">
                <a16:creationId xmlns:a16="http://schemas.microsoft.com/office/drawing/2014/main" id="{3076B561-31B4-44FE-9F3A-2FCE4F83AECA}"/>
              </a:ext>
            </a:extLst>
          </xdr:cNvPr>
          <xdr:cNvSpPr txBox="1"/>
        </xdr:nvSpPr>
        <xdr:spPr>
          <a:xfrm>
            <a:off x="554831" y="6594579"/>
            <a:ext cx="5342213" cy="1038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上記のヒントのいくつかで、SUM 関数の使用方法を説明しました。ここでは、その詳細を示します。右側にある黄色のセルをダブルクリックし、次のテキストと共に読みます。</a:t>
            </a:r>
          </a:p>
          <a:p>
            <a:pPr lvl="0" rtl="0">
              <a:defRPr/>
            </a:pPr>
            <a:endParaRPr lang="en-US" sz="1100" kern="0" baseline="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a:p>
            <a:pPr lvl="0" rtl="0">
              <a:defRPr/>
            </a:pPr>
            <a:r>
              <a:rPr lang="ja" sz="1100" kern="0" baseline="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SUM 関数が話すことができるなら、次のように言うでしょう。</a:t>
            </a:r>
            <a:endParaRPr lang="en-US"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52" name="手順" descr="次のとおり、別の方法も使用できます。&#10;">
            <a:extLst>
              <a:ext uri="{FF2B5EF4-FFF2-40B4-BE49-F238E27FC236}">
                <a16:creationId xmlns:a16="http://schemas.microsoft.com/office/drawing/2014/main" id="{32FBCC5C-9178-43B8-B61D-4C6234BD217F}"/>
              </a:ext>
            </a:extLst>
          </xdr:cNvPr>
          <xdr:cNvSpPr txBox="1"/>
        </xdr:nvSpPr>
        <xdr:spPr>
          <a:xfrm>
            <a:off x="554831" y="9233004"/>
            <a:ext cx="5342213" cy="336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次のとおり、別の方法も使用できます。</a:t>
            </a:r>
          </a:p>
        </xdr:txBody>
      </xdr:sp>
      <xdr:grpSp>
        <xdr:nvGrpSpPr>
          <xdr:cNvPr id="53" name="グループ 78">
            <a:extLst>
              <a:ext uri="{FF2B5EF4-FFF2-40B4-BE49-F238E27FC236}">
                <a16:creationId xmlns:a16="http://schemas.microsoft.com/office/drawing/2014/main" id="{6850B81A-2907-4F09-B16A-781D212AFD73}"/>
              </a:ext>
            </a:extLst>
          </xdr:cNvPr>
          <xdr:cNvGrpSpPr/>
        </xdr:nvGrpSpPr>
        <xdr:grpSpPr>
          <a:xfrm>
            <a:off x="542925" y="7756739"/>
            <a:ext cx="3279775" cy="1443544"/>
            <a:chOff x="1057275" y="8191585"/>
            <a:chExt cx="3238500" cy="1475424"/>
          </a:xfrm>
        </xdr:grpSpPr>
        <xdr:sp macro="" textlink="">
          <xdr:nvSpPr>
            <xdr:cNvPr id="69" name="テキスト ボックス 100" descr="=SUM(D38:D41) ">
              <a:extLst>
                <a:ext uri="{FF2B5EF4-FFF2-40B4-BE49-F238E27FC236}">
                  <a16:creationId xmlns:a16="http://schemas.microsoft.com/office/drawing/2014/main" id="{9B095F0C-B24A-4703-A718-CA2390D113BC}"/>
                </a:ext>
              </a:extLst>
            </xdr:cNvPr>
            <xdr:cNvSpPr txBox="1"/>
          </xdr:nvSpPr>
          <xdr:spPr>
            <a:xfrm>
              <a:off x="1057275" y="9162181"/>
              <a:ext cx="3238500" cy="5048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ja" sz="2000">
                  <a:solidFill>
                    <a:srgbClr val="000000"/>
                  </a:solidFill>
                  <a:effectLst/>
                  <a:latin typeface="ＭＳ 明朝" panose="02020609040205080304" pitchFamily="17" charset="-128"/>
                  <a:ea typeface="ＭＳ 明朝" panose="02020609040205080304" pitchFamily="17" charset="-128"/>
                </a:rPr>
                <a:t>=SUM(D38:D41) </a:t>
              </a:r>
              <a:endParaRPr lang="en-US" sz="2000">
                <a:effectLst/>
                <a:latin typeface="ＭＳ 明朝" panose="02020609040205080304" pitchFamily="17" charset="-128"/>
                <a:ea typeface="ＭＳ 明朝" panose="02020609040205080304" pitchFamily="17" charset="-128"/>
              </a:endParaRPr>
            </a:p>
          </xdr:txBody>
        </xdr:sp>
        <xdr:sp macro="" textlink="">
          <xdr:nvSpPr>
            <xdr:cNvPr id="70" name="左中かっこ 69">
              <a:extLst>
                <a:ext uri="{FF2B5EF4-FFF2-40B4-BE49-F238E27FC236}">
                  <a16:creationId xmlns:a16="http://schemas.microsoft.com/office/drawing/2014/main" id="{6B6188F0-E0BB-4E75-AE23-06650AE8A855}"/>
                </a:ext>
              </a:extLst>
            </xdr:cNvPr>
            <xdr:cNvSpPr/>
          </xdr:nvSpPr>
          <xdr:spPr>
            <a:xfrm rot="5400000">
              <a:off x="1282343" y="8924548"/>
              <a:ext cx="196860" cy="41682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Meiryo UI" panose="020B0604030504040204" pitchFamily="50" charset="-128"/>
                <a:ea typeface="Meiryo UI" panose="020B0604030504040204" pitchFamily="50" charset="-128"/>
              </a:endParaRPr>
            </a:p>
          </xdr:txBody>
        </xdr:sp>
        <xdr:sp macro="" textlink="">
          <xdr:nvSpPr>
            <xdr:cNvPr id="71" name="テキスト ボックス 2" descr="次の項目を合計します。&#10;">
              <a:extLst>
                <a:ext uri="{FF2B5EF4-FFF2-40B4-BE49-F238E27FC236}">
                  <a16:creationId xmlns:a16="http://schemas.microsoft.com/office/drawing/2014/main" id="{EA21211A-C6A1-45B2-A35A-6C4071CC4914}"/>
                </a:ext>
              </a:extLst>
            </xdr:cNvPr>
            <xdr:cNvSpPr txBox="1">
              <a:spLocks noChangeArrowheads="1"/>
            </xdr:cNvSpPr>
          </xdr:nvSpPr>
          <xdr:spPr bwMode="auto">
            <a:xfrm>
              <a:off x="1065799" y="8191585"/>
              <a:ext cx="847355" cy="84479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次の項目を合計します。</a:t>
              </a:r>
            </a:p>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 </a:t>
              </a:r>
            </a:p>
          </xdr:txBody>
        </xdr:sp>
        <xdr:sp macro="" textlink="">
          <xdr:nvSpPr>
            <xdr:cNvPr id="72" name="左中かっこ 71">
              <a:extLst>
                <a:ext uri="{FF2B5EF4-FFF2-40B4-BE49-F238E27FC236}">
                  <a16:creationId xmlns:a16="http://schemas.microsoft.com/office/drawing/2014/main" id="{7C529CF6-B49F-49A2-A871-A71317B2FE32}"/>
                </a:ext>
              </a:extLst>
            </xdr:cNvPr>
            <xdr:cNvSpPr/>
          </xdr:nvSpPr>
          <xdr:spPr>
            <a:xfrm rot="5400000">
              <a:off x="2023068" y="8698998"/>
              <a:ext cx="202716" cy="862068"/>
            </a:xfrm>
            <a:prstGeom prst="leftBrace">
              <a:avLst>
                <a:gd name="adj1" fmla="val 8333"/>
                <a:gd name="adj2" fmla="val 38318"/>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Meiryo UI" panose="020B0604030504040204" pitchFamily="50" charset="-128"/>
                <a:ea typeface="Meiryo UI" panose="020B0604030504040204" pitchFamily="50" charset="-128"/>
              </a:endParaRPr>
            </a:p>
          </xdr:txBody>
        </xdr:sp>
        <xdr:sp macro="" textlink="">
          <xdr:nvSpPr>
            <xdr:cNvPr id="73" name="テキスト ボックス 2" descr="セル D38、D39、D40、D41 の値。">
              <a:extLst>
                <a:ext uri="{FF2B5EF4-FFF2-40B4-BE49-F238E27FC236}">
                  <a16:creationId xmlns:a16="http://schemas.microsoft.com/office/drawing/2014/main" id="{1E1EBB52-2C64-4201-A65F-860FA6DC5F63}"/>
                </a:ext>
              </a:extLst>
            </xdr:cNvPr>
            <xdr:cNvSpPr txBox="1">
              <a:spLocks noChangeArrowheads="1"/>
            </xdr:cNvSpPr>
          </xdr:nvSpPr>
          <xdr:spPr bwMode="auto">
            <a:xfrm>
              <a:off x="1993378" y="8191869"/>
              <a:ext cx="1035572" cy="844791"/>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セル D38、D39、D40、D41 の値。</a:t>
              </a:r>
              <a:r>
                <a:rPr lang="ja" sz="1100" baseline="0">
                  <a:effectLst/>
                  <a:latin typeface="Meiryo UI" panose="020B0604030504040204" pitchFamily="50" charset="-128"/>
                  <a:ea typeface="Meiryo UI" panose="020B0604030504040204" pitchFamily="50" charset="-128"/>
                  <a:cs typeface="Times New Roman" panose="02020603050405020304" pitchFamily="18" charset="0"/>
                </a:rPr>
                <a:t> </a:t>
              </a:r>
              <a:endParaRPr lang="en-US" sz="1100">
                <a:effectLst/>
                <a:latin typeface="Meiryo UI" panose="020B0604030504040204" pitchFamily="50" charset="-128"/>
                <a:ea typeface="Meiryo UI" panose="020B0604030504040204" pitchFamily="50" charset="-128"/>
                <a:cs typeface="Times New Roman" panose="02020603050405020304" pitchFamily="18" charset="0"/>
              </a:endParaRPr>
            </a:p>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 </a:t>
              </a:r>
            </a:p>
          </xdr:txBody>
        </xdr:sp>
      </xdr:grpSp>
      <xdr:grpSp>
        <xdr:nvGrpSpPr>
          <xdr:cNvPr id="54" name="グループ 104">
            <a:extLst>
              <a:ext uri="{FF2B5EF4-FFF2-40B4-BE49-F238E27FC236}">
                <a16:creationId xmlns:a16="http://schemas.microsoft.com/office/drawing/2014/main" id="{1E737CA4-4717-43DD-9554-BB82D5064EF9}"/>
              </a:ext>
            </a:extLst>
          </xdr:cNvPr>
          <xdr:cNvGrpSpPr/>
        </xdr:nvGrpSpPr>
        <xdr:grpSpPr>
          <a:xfrm>
            <a:off x="457200" y="9658342"/>
            <a:ext cx="4927601" cy="1401418"/>
            <a:chOff x="457200" y="9810750"/>
            <a:chExt cx="4886326" cy="1448340"/>
          </a:xfrm>
        </xdr:grpSpPr>
        <xdr:sp macro="" textlink="">
          <xdr:nvSpPr>
            <xdr:cNvPr id="56" name="テキスト ボックス 100" descr="=SUM(D48,G48:G51,100) &#10;">
              <a:extLst>
                <a:ext uri="{FF2B5EF4-FFF2-40B4-BE49-F238E27FC236}">
                  <a16:creationId xmlns:a16="http://schemas.microsoft.com/office/drawing/2014/main" id="{F65CC316-DD87-4C83-AC97-34BB0F1F50DD}"/>
                </a:ext>
              </a:extLst>
            </xdr:cNvPr>
            <xdr:cNvSpPr txBox="1"/>
          </xdr:nvSpPr>
          <xdr:spPr>
            <a:xfrm>
              <a:off x="457200" y="10774724"/>
              <a:ext cx="4886326" cy="484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rtl="0">
                <a:spcBef>
                  <a:spcPts val="0"/>
                </a:spcBef>
                <a:spcAft>
                  <a:spcPts val="0"/>
                </a:spcAft>
              </a:pPr>
              <a:r>
                <a:rPr lang="ja" sz="2000">
                  <a:solidFill>
                    <a:srgbClr val="000000"/>
                  </a:solidFill>
                  <a:effectLst/>
                  <a:latin typeface="ＭＳ 明朝" panose="02020609040205080304" pitchFamily="17" charset="-128"/>
                  <a:ea typeface="ＭＳ 明朝" panose="02020609040205080304" pitchFamily="17" charset="-128"/>
                </a:rPr>
                <a:t>=SUM(D48,G48:G51,100) </a:t>
              </a:r>
              <a:endParaRPr lang="en-US" sz="2000">
                <a:effectLst/>
                <a:latin typeface="ＭＳ 明朝" panose="02020609040205080304" pitchFamily="17" charset="-128"/>
                <a:ea typeface="ＭＳ 明朝" panose="02020609040205080304" pitchFamily="17" charset="-128"/>
              </a:endParaRPr>
            </a:p>
          </xdr:txBody>
        </xdr:sp>
        <xdr:grpSp>
          <xdr:nvGrpSpPr>
            <xdr:cNvPr id="57" name="グループ 81">
              <a:extLst>
                <a:ext uri="{FF2B5EF4-FFF2-40B4-BE49-F238E27FC236}">
                  <a16:creationId xmlns:a16="http://schemas.microsoft.com/office/drawing/2014/main" id="{232D43A1-D6BA-4440-9C73-EFBDCAE12884}"/>
                </a:ext>
              </a:extLst>
            </xdr:cNvPr>
            <xdr:cNvGrpSpPr/>
          </xdr:nvGrpSpPr>
          <xdr:grpSpPr>
            <a:xfrm>
              <a:off x="485776" y="9828044"/>
              <a:ext cx="704774" cy="1089723"/>
              <a:chOff x="-363897" y="-105548"/>
              <a:chExt cx="898374" cy="1207630"/>
            </a:xfrm>
          </xdr:grpSpPr>
          <xdr:sp macro="" textlink="">
            <xdr:nvSpPr>
              <xdr:cNvPr id="67" name="左中かっこ 66">
                <a:extLst>
                  <a:ext uri="{FF2B5EF4-FFF2-40B4-BE49-F238E27FC236}">
                    <a16:creationId xmlns:a16="http://schemas.microsoft.com/office/drawing/2014/main" id="{0E01FB00-E431-48E3-97B7-D8BC9C3B910B}"/>
                  </a:ext>
                </a:extLst>
              </xdr:cNvPr>
              <xdr:cNvSpPr/>
            </xdr:nvSpPr>
            <xdr:spPr>
              <a:xfrm rot="5400000">
                <a:off x="-13251" y="699881"/>
                <a:ext cx="277597" cy="52680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Meiryo UI" panose="020B0604030504040204" pitchFamily="50" charset="-128"/>
                  <a:ea typeface="Meiryo UI" panose="020B0604030504040204" pitchFamily="50" charset="-128"/>
                </a:endParaRPr>
              </a:p>
            </xdr:txBody>
          </xdr:sp>
          <xdr:sp macro="" textlink="">
            <xdr:nvSpPr>
              <xdr:cNvPr id="68" name="テキスト ボックス 2" descr="次の項目を合計します。&#10; &#10;">
                <a:extLst>
                  <a:ext uri="{FF2B5EF4-FFF2-40B4-BE49-F238E27FC236}">
                    <a16:creationId xmlns:a16="http://schemas.microsoft.com/office/drawing/2014/main" id="{4A7E99F2-25CB-4155-B7F9-B6F1203F3D3E}"/>
                  </a:ext>
                </a:extLst>
              </xdr:cNvPr>
              <xdr:cNvSpPr txBox="1">
                <a:spLocks noChangeArrowheads="1"/>
              </xdr:cNvSpPr>
            </xdr:nvSpPr>
            <xdr:spPr bwMode="auto">
              <a:xfrm>
                <a:off x="-363897" y="-105548"/>
                <a:ext cx="898374" cy="91831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次の項目を合計します。</a:t>
                </a:r>
              </a:p>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 </a:t>
                </a:r>
              </a:p>
            </xdr:txBody>
          </xdr:sp>
        </xdr:grpSp>
        <xdr:grpSp>
          <xdr:nvGrpSpPr>
            <xdr:cNvPr id="58" name="グループ 84">
              <a:extLst>
                <a:ext uri="{FF2B5EF4-FFF2-40B4-BE49-F238E27FC236}">
                  <a16:creationId xmlns:a16="http://schemas.microsoft.com/office/drawing/2014/main" id="{FE55C79D-7FF8-4966-AD0A-DB8801064CAB}"/>
                </a:ext>
              </a:extLst>
            </xdr:cNvPr>
            <xdr:cNvGrpSpPr/>
          </xdr:nvGrpSpPr>
          <xdr:grpSpPr>
            <a:xfrm>
              <a:off x="1185484" y="9819355"/>
              <a:ext cx="594912" cy="1098412"/>
              <a:chOff x="-407109" y="-105548"/>
              <a:chExt cx="596489" cy="1217260"/>
            </a:xfrm>
          </xdr:grpSpPr>
          <xdr:sp macro="" textlink="">
            <xdr:nvSpPr>
              <xdr:cNvPr id="65" name="左中かっこ 64">
                <a:extLst>
                  <a:ext uri="{FF2B5EF4-FFF2-40B4-BE49-F238E27FC236}">
                    <a16:creationId xmlns:a16="http://schemas.microsoft.com/office/drawing/2014/main" id="{5B27E50F-BE23-4CA5-BF9F-517CB4CD03F1}"/>
                  </a:ext>
                </a:extLst>
              </xdr:cNvPr>
              <xdr:cNvSpPr/>
            </xdr:nvSpPr>
            <xdr:spPr>
              <a:xfrm rot="5400000">
                <a:off x="-362175" y="779554"/>
                <a:ext cx="287224" cy="377092"/>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Meiryo UI" panose="020B0604030504040204" pitchFamily="50" charset="-128"/>
                  <a:ea typeface="Meiryo UI" panose="020B0604030504040204" pitchFamily="50" charset="-128"/>
                </a:endParaRPr>
              </a:p>
            </xdr:txBody>
          </xdr:sp>
          <xdr:sp macro="" textlink="">
            <xdr:nvSpPr>
              <xdr:cNvPr id="66" name="テキスト ボックス 2" descr="セル D48 の値。&#10; &#10;">
                <a:extLst>
                  <a:ext uri="{FF2B5EF4-FFF2-40B4-BE49-F238E27FC236}">
                    <a16:creationId xmlns:a16="http://schemas.microsoft.com/office/drawing/2014/main" id="{699917EF-AC7E-4F86-8601-39216EDD3DC6}"/>
                  </a:ext>
                </a:extLst>
              </xdr:cNvPr>
              <xdr:cNvSpPr txBox="1">
                <a:spLocks noChangeArrowheads="1"/>
              </xdr:cNvSpPr>
            </xdr:nvSpPr>
            <xdr:spPr bwMode="auto">
              <a:xfrm>
                <a:off x="-304815" y="-105548"/>
                <a:ext cx="494195" cy="91831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セル D48 の値。</a:t>
                </a:r>
              </a:p>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 </a:t>
                </a:r>
              </a:p>
            </xdr:txBody>
          </xdr:sp>
        </xdr:grpSp>
        <xdr:grpSp>
          <xdr:nvGrpSpPr>
            <xdr:cNvPr id="59" name="グループ 87">
              <a:extLst>
                <a:ext uri="{FF2B5EF4-FFF2-40B4-BE49-F238E27FC236}">
                  <a16:creationId xmlns:a16="http://schemas.microsoft.com/office/drawing/2014/main" id="{0AACAF67-BA0E-4F98-988D-579F032E3360}"/>
                </a:ext>
              </a:extLst>
            </xdr:cNvPr>
            <xdr:cNvGrpSpPr/>
          </xdr:nvGrpSpPr>
          <xdr:grpSpPr>
            <a:xfrm>
              <a:off x="1662441" y="9810750"/>
              <a:ext cx="1031263" cy="1116549"/>
              <a:chOff x="-767779" y="-114987"/>
              <a:chExt cx="1032155" cy="1237359"/>
            </a:xfrm>
          </xdr:grpSpPr>
          <xdr:sp macro="" textlink="">
            <xdr:nvSpPr>
              <xdr:cNvPr id="63" name="左中かっこ 62">
                <a:extLst>
                  <a:ext uri="{FF2B5EF4-FFF2-40B4-BE49-F238E27FC236}">
                    <a16:creationId xmlns:a16="http://schemas.microsoft.com/office/drawing/2014/main" id="{3AEA2DA2-CF12-484C-A3A0-06875B5F3882}"/>
                  </a:ext>
                </a:extLst>
              </xdr:cNvPr>
              <xdr:cNvSpPr/>
            </xdr:nvSpPr>
            <xdr:spPr>
              <a:xfrm rot="5400000">
                <a:off x="-457735" y="505000"/>
                <a:ext cx="307328" cy="927415"/>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Meiryo UI" panose="020B0604030504040204" pitchFamily="50" charset="-128"/>
                  <a:ea typeface="Meiryo UI" panose="020B0604030504040204" pitchFamily="50" charset="-128"/>
                </a:endParaRPr>
              </a:p>
            </xdr:txBody>
          </xdr:sp>
          <xdr:sp macro="" textlink="">
            <xdr:nvSpPr>
              <xdr:cNvPr id="64" name="テキスト ボックス 2" descr="セル G48、G49、G50、G51 の値 &#10;">
                <a:extLst>
                  <a:ext uri="{FF2B5EF4-FFF2-40B4-BE49-F238E27FC236}">
                    <a16:creationId xmlns:a16="http://schemas.microsoft.com/office/drawing/2014/main" id="{BA162B35-6C87-4F22-8DBF-2B955B86F8FC}"/>
                  </a:ext>
                </a:extLst>
              </xdr:cNvPr>
              <xdr:cNvSpPr txBox="1">
                <a:spLocks noChangeArrowheads="1"/>
              </xdr:cNvSpPr>
            </xdr:nvSpPr>
            <xdr:spPr bwMode="auto">
              <a:xfrm>
                <a:off x="-564027" y="-114987"/>
                <a:ext cx="828403" cy="91831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セル G48、G49、G50、G51 の値 </a:t>
                </a:r>
              </a:p>
            </xdr:txBody>
          </xdr:sp>
        </xdr:grpSp>
        <xdr:grpSp>
          <xdr:nvGrpSpPr>
            <xdr:cNvPr id="60" name="グループ 90">
              <a:extLst>
                <a:ext uri="{FF2B5EF4-FFF2-40B4-BE49-F238E27FC236}">
                  <a16:creationId xmlns:a16="http://schemas.microsoft.com/office/drawing/2014/main" id="{50D876F0-3571-4BA5-BDB2-0651DD0E34F1}"/>
                </a:ext>
              </a:extLst>
            </xdr:cNvPr>
            <xdr:cNvGrpSpPr/>
          </xdr:nvGrpSpPr>
          <xdr:grpSpPr>
            <a:xfrm>
              <a:off x="2700093" y="9819357"/>
              <a:ext cx="612001" cy="1088872"/>
              <a:chOff x="-472698" y="-105546"/>
              <a:chExt cx="612540" cy="1206828"/>
            </a:xfrm>
          </xdr:grpSpPr>
          <xdr:sp macro="" textlink="">
            <xdr:nvSpPr>
              <xdr:cNvPr id="61" name="左中かっこ 60">
                <a:extLst>
                  <a:ext uri="{FF2B5EF4-FFF2-40B4-BE49-F238E27FC236}">
                    <a16:creationId xmlns:a16="http://schemas.microsoft.com/office/drawing/2014/main" id="{0BCF80CB-9760-42E8-827E-4392AB08D92D}"/>
                  </a:ext>
                </a:extLst>
              </xdr:cNvPr>
              <xdr:cNvSpPr/>
            </xdr:nvSpPr>
            <xdr:spPr>
              <a:xfrm rot="5400000">
                <a:off x="-409756" y="780213"/>
                <a:ext cx="258127" cy="38401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Meiryo UI" panose="020B0604030504040204" pitchFamily="50" charset="-128"/>
                  <a:ea typeface="Meiryo UI" panose="020B0604030504040204" pitchFamily="50" charset="-128"/>
                </a:endParaRPr>
              </a:p>
            </xdr:txBody>
          </xdr:sp>
          <xdr:sp macro="" textlink="">
            <xdr:nvSpPr>
              <xdr:cNvPr id="62" name="テキスト ボックス 2" descr="および 100&#10;">
                <a:extLst>
                  <a:ext uri="{FF2B5EF4-FFF2-40B4-BE49-F238E27FC236}">
                    <a16:creationId xmlns:a16="http://schemas.microsoft.com/office/drawing/2014/main" id="{DD9DD2AC-0897-4CD8-B3A0-8289F28EA31E}"/>
                  </a:ext>
                </a:extLst>
              </xdr:cNvPr>
              <xdr:cNvSpPr txBox="1">
                <a:spLocks noChangeArrowheads="1"/>
              </xdr:cNvSpPr>
            </xdr:nvSpPr>
            <xdr:spPr bwMode="auto">
              <a:xfrm>
                <a:off x="-393394" y="-105546"/>
                <a:ext cx="533236" cy="91841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および 100。</a:t>
                </a:r>
              </a:p>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 </a:t>
                </a:r>
              </a:p>
            </xdr:txBody>
          </xdr:sp>
        </xdr:grpSp>
      </xdr:grpSp>
      <xdr:sp macro="" textlink="">
        <xdr:nvSpPr>
          <xdr:cNvPr id="55" name="手順" descr="上記の数式は、次の機能を使用します。&#10;&#10;• 単一セルの参照。これは、セルの &quot;アドレス&quot; または &quot;名前&quot; です。D48 は、上記の数式の単一セルの参照です。&#10;• セルの範囲。これは、あるセルから始まり別のセルで終わる一連のセルです。G48:G51 は、数式のセルの範囲です。&#10;• 定数。この数式の定数は、数値の 100 です">
            <a:extLst>
              <a:ext uri="{FF2B5EF4-FFF2-40B4-BE49-F238E27FC236}">
                <a16:creationId xmlns:a16="http://schemas.microsoft.com/office/drawing/2014/main" id="{1D007985-C230-4EEF-B09E-ECAFD73BA28E}"/>
              </a:ext>
            </a:extLst>
          </xdr:cNvPr>
          <xdr:cNvSpPr txBox="1"/>
        </xdr:nvSpPr>
        <xdr:spPr>
          <a:xfrm>
            <a:off x="554831" y="11049868"/>
            <a:ext cx="5342213" cy="18010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eaLnBrk="1" fontAlgn="auto" latinLnBrk="0" hangingPunct="1"/>
            <a:r>
              <a:rPr lang="ja" sz="1100" b="0" i="0" kern="1200" baseline="0">
                <a:solidFill>
                  <a:schemeClr val="dk1"/>
                </a:solidFill>
                <a:effectLst/>
                <a:latin typeface="Meiryo UI" panose="020B0604030504040204" pitchFamily="50" charset="-128"/>
                <a:ea typeface="Meiryo UI" panose="020B0604030504040204" pitchFamily="50" charset="-128"/>
                <a:cs typeface="Segoe UI" panose="020B0502040204020203" pitchFamily="34" charset="0"/>
              </a:rPr>
              <a:t>上記の数式は、次の機能を使用します。</a:t>
            </a:r>
          </a:p>
          <a:p>
            <a:pPr rtl="0" eaLnBrk="1" fontAlgn="auto" latinLnBrk="0" hangingPunct="1"/>
            <a:endParaRPr lang="en-US" sz="1100" b="0" i="0" kern="1200" baseline="0">
              <a:solidFill>
                <a:schemeClr val="dk1"/>
              </a:solidFill>
              <a:effectLst/>
              <a:latin typeface="Meiryo UI" panose="020B0604030504040204" pitchFamily="50" charset="-128"/>
              <a:ea typeface="Meiryo UI" panose="020B0604030504040204" pitchFamily="50" charset="-128"/>
              <a:cs typeface="Segoe UI" panose="020B0502040204020203" pitchFamily="34" charset="0"/>
            </a:endParaRPr>
          </a:p>
          <a:p>
            <a:pPr rtl="0" eaLnBrk="1" fontAlgn="auto" latinLnBrk="0" hangingPunct="1">
              <a:spcAft>
                <a:spcPts val="600"/>
              </a:spcAft>
            </a:pPr>
            <a:r>
              <a:rPr lang="ja" sz="1100" b="0" i="0" kern="1200" baseline="0">
                <a:solidFill>
                  <a:schemeClr val="dk1"/>
                </a:solidFill>
                <a:effectLst/>
                <a:latin typeface="Meiryo UI" panose="020B0604030504040204" pitchFamily="50" charset="-128"/>
                <a:ea typeface="Meiryo UI" panose="020B0604030504040204" pitchFamily="50" charset="-128"/>
                <a:cs typeface="Segoe UI" panose="020B0502040204020203" pitchFamily="34" charset="0"/>
              </a:rPr>
              <a:t>• 単一</a:t>
            </a:r>
            <a:r>
              <a:rPr lang="ja" sz="1100" b="1" i="0" kern="1200" baseline="0">
                <a:solidFill>
                  <a:schemeClr val="dk1"/>
                </a:solidFill>
                <a:effectLst/>
                <a:latin typeface="Meiryo UI" panose="020B0604030504040204" pitchFamily="50" charset="-128"/>
                <a:ea typeface="Meiryo UI" panose="020B0604030504040204" pitchFamily="50" charset="-128"/>
                <a:cs typeface="Segoe UI" panose="020B0502040204020203" pitchFamily="34" charset="0"/>
              </a:rPr>
              <a:t>セルの参照</a:t>
            </a:r>
            <a:r>
              <a:rPr lang="ja" sz="1100" b="0" i="0" kern="1200" baseline="0">
                <a:solidFill>
                  <a:schemeClr val="dk1"/>
                </a:solidFill>
                <a:effectLst/>
                <a:latin typeface="Meiryo UI" panose="020B0604030504040204" pitchFamily="50" charset="-128"/>
                <a:ea typeface="Meiryo UI" panose="020B0604030504040204" pitchFamily="50" charset="-128"/>
                <a:cs typeface="Segoe UI" panose="020B0502040204020203" pitchFamily="34" charset="0"/>
              </a:rPr>
              <a:t>。これは、セルの "アドレス" または "名前" です。D48 は、上記の数式の単一セルの参照です。 </a:t>
            </a:r>
          </a:p>
          <a:p>
            <a:pPr rtl="0" eaLnBrk="1" fontAlgn="auto" latinLnBrk="0" hangingPunct="1">
              <a:spcAft>
                <a:spcPts val="600"/>
              </a:spcAft>
            </a:pPr>
            <a:r>
              <a:rPr lang="ja" sz="1100" b="0" i="0" kern="1200" baseline="0">
                <a:solidFill>
                  <a:schemeClr val="dk1"/>
                </a:solidFill>
                <a:effectLst/>
                <a:latin typeface="Meiryo UI" panose="020B0604030504040204" pitchFamily="50" charset="-128"/>
                <a:ea typeface="Meiryo UI" panose="020B0604030504040204" pitchFamily="50" charset="-128"/>
                <a:cs typeface="Segoe UI" panose="020B0502040204020203" pitchFamily="34" charset="0"/>
              </a:rPr>
              <a:t>• </a:t>
            </a:r>
            <a:r>
              <a:rPr lang="ja" sz="1100" b="1" i="0" kern="1200" baseline="0">
                <a:solidFill>
                  <a:schemeClr val="dk1"/>
                </a:solidFill>
                <a:effectLst/>
                <a:latin typeface="Meiryo UI" panose="020B0604030504040204" pitchFamily="50" charset="-128"/>
                <a:ea typeface="Meiryo UI" panose="020B0604030504040204" pitchFamily="50" charset="-128"/>
                <a:cs typeface="Segoe UI" panose="020B0502040204020203" pitchFamily="34" charset="0"/>
              </a:rPr>
              <a:t>セルの範囲</a:t>
            </a:r>
            <a:r>
              <a:rPr lang="ja" sz="1100" b="0" i="0" kern="1200" baseline="0">
                <a:solidFill>
                  <a:schemeClr val="dk1"/>
                </a:solidFill>
                <a:effectLst/>
                <a:latin typeface="Meiryo UI" panose="020B0604030504040204" pitchFamily="50" charset="-128"/>
                <a:ea typeface="Meiryo UI" panose="020B0604030504040204" pitchFamily="50" charset="-128"/>
                <a:cs typeface="Segoe UI" panose="020B0502040204020203" pitchFamily="34" charset="0"/>
              </a:rPr>
              <a:t>。これは、あるセルから始まり別のセルで終わる一連のセルです。G48:G51 は、数式のセルの範囲です。</a:t>
            </a:r>
          </a:p>
          <a:p>
            <a:pPr rtl="0" eaLnBrk="1" fontAlgn="auto" latinLnBrk="0" hangingPunct="1">
              <a:spcAft>
                <a:spcPts val="600"/>
              </a:spcAft>
            </a:pPr>
            <a:r>
              <a:rPr lang="ja" sz="1100" b="0" i="0" kern="1200" baseline="0">
                <a:solidFill>
                  <a:schemeClr val="dk1"/>
                </a:solidFill>
                <a:effectLst/>
                <a:latin typeface="Meiryo UI" panose="020B0604030504040204" pitchFamily="50" charset="-128"/>
                <a:ea typeface="Meiryo UI" panose="020B0604030504040204" pitchFamily="50" charset="-128"/>
                <a:cs typeface="Segoe UI" panose="020B0502040204020203" pitchFamily="34" charset="0"/>
              </a:rPr>
              <a:t>• </a:t>
            </a:r>
            <a:r>
              <a:rPr lang="ja" sz="1100" b="1" i="0" kern="1200" baseline="0">
                <a:solidFill>
                  <a:schemeClr val="dk1"/>
                </a:solidFill>
                <a:effectLst/>
                <a:latin typeface="Meiryo UI" panose="020B0604030504040204" pitchFamily="50" charset="-128"/>
                <a:ea typeface="Meiryo UI" panose="020B0604030504040204" pitchFamily="50" charset="-128"/>
                <a:cs typeface="Segoe UI" panose="020B0502040204020203" pitchFamily="34" charset="0"/>
              </a:rPr>
              <a:t>定数</a:t>
            </a:r>
            <a:r>
              <a:rPr lang="ja" sz="1100" b="0" i="0" kern="1200" baseline="0">
                <a:solidFill>
                  <a:schemeClr val="dk1"/>
                </a:solidFill>
                <a:effectLst/>
                <a:latin typeface="Meiryo UI" panose="020B0604030504040204" pitchFamily="50" charset="-128"/>
                <a:ea typeface="Meiryo UI" panose="020B0604030504040204" pitchFamily="50" charset="-128"/>
                <a:cs typeface="Segoe UI" panose="020B0502040204020203" pitchFamily="34" charset="0"/>
              </a:rPr>
              <a:t>。この数式の定数は、数値の 100 です。 </a:t>
            </a:r>
            <a:endParaRPr lang="en-US" sz="1100">
              <a:effectLst/>
              <a:latin typeface="Meiryo UI" panose="020B0604030504040204" pitchFamily="50" charset="-128"/>
              <a:ea typeface="Meiryo UI" panose="020B0604030504040204" pitchFamily="50" charset="-128"/>
              <a:cs typeface="Segoe UI" panose="020B0502040204020203" pitchFamily="34" charset="0"/>
            </a:endParaRPr>
          </a:p>
        </xdr:txBody>
      </xdr:sp>
    </xdr:grpSp>
    <xdr:clientData/>
  </xdr:oneCellAnchor>
  <xdr:oneCellAnchor>
    <xdr:from>
      <xdr:col>6</xdr:col>
      <xdr:colOff>379854</xdr:colOff>
      <xdr:row>15</xdr:row>
      <xdr:rowOff>72208</xdr:rowOff>
    </xdr:from>
    <xdr:ext cx="2420496" cy="1832792"/>
    <xdr:grpSp>
      <xdr:nvGrpSpPr>
        <xdr:cNvPr id="74" name="グループ 3" descr="特別課題&#10;ここでは、別の SUMIF 数式を追加してみますが、100 未満の金額を追加します。結果は、160 になります&#10;">
          <a:extLst>
            <a:ext uri="{FF2B5EF4-FFF2-40B4-BE49-F238E27FC236}">
              <a16:creationId xmlns:a16="http://schemas.microsoft.com/office/drawing/2014/main" id="{D175ECBA-E5F0-4DFF-98D8-AED230B01015}"/>
            </a:ext>
          </a:extLst>
        </xdr:cNvPr>
        <xdr:cNvGrpSpPr/>
      </xdr:nvGrpSpPr>
      <xdr:grpSpPr>
        <a:xfrm>
          <a:off x="9815954" y="3501208"/>
          <a:ext cx="2420496" cy="1832792"/>
          <a:chOff x="8790429" y="3748858"/>
          <a:chExt cx="2420496" cy="1832792"/>
        </a:xfrm>
      </xdr:grpSpPr>
      <xdr:sp macro="" textlink="">
        <xdr:nvSpPr>
          <xdr:cNvPr id="75" name="手順" descr="特別課題&#10;ここでは、別の SUMIF 数式を追加してみますが、100 未満の金額を追加します。結果は、160 になります">
            <a:extLst>
              <a:ext uri="{FF2B5EF4-FFF2-40B4-BE49-F238E27FC236}">
                <a16:creationId xmlns:a16="http://schemas.microsoft.com/office/drawing/2014/main" id="{4AA91BA9-FB84-4883-9F5B-C8B6B0CA3520}"/>
              </a:ext>
            </a:extLst>
          </xdr:cNvPr>
          <xdr:cNvSpPr txBox="1"/>
        </xdr:nvSpPr>
        <xdr:spPr>
          <a:xfrm>
            <a:off x="9648643" y="3895724"/>
            <a:ext cx="1562282" cy="1685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200" b="1" kern="0">
                <a:solidFill>
                  <a:srgbClr val="ED7D31">
                    <a:lumMod val="60000"/>
                    <a:lumOff val="40000"/>
                  </a:srgbClr>
                </a:solidFill>
                <a:latin typeface="Meiryo UI" panose="020B0604030504040204" pitchFamily="50" charset="-128"/>
                <a:ea typeface="Meiryo UI" panose="020B0604030504040204" pitchFamily="50" charset="-128"/>
                <a:cs typeface="Segoe UI" panose="020B0502040204020203" pitchFamily="34" charset="0"/>
              </a:rPr>
              <a:t>特別課題</a:t>
            </a:r>
            <a:endParaRPr lang="en-US" sz="1200" b="1">
              <a:solidFill>
                <a:srgbClr val="ED7D31">
                  <a:lumMod val="60000"/>
                  <a:lumOff val="40000"/>
                </a:srgbClr>
              </a:solidFill>
              <a:latin typeface="Meiryo UI" panose="020B0604030504040204" pitchFamily="50" charset="-128"/>
              <a:ea typeface="Meiryo UI" panose="020B0604030504040204" pitchFamily="50" charset="-128"/>
              <a:cs typeface="Segoe UI" panose="020B0502040204020203" pitchFamily="34" charset="0"/>
            </a:endParaRPr>
          </a:p>
          <a:p>
            <a:pPr rtl="0" eaLnBrk="1" fontAlgn="auto" latinLnBrk="0" hangingPunct="1"/>
            <a:r>
              <a:rPr lang="ja" sz="1100" b="0" i="0" kern="1200" baseline="0">
                <a:solidFill>
                  <a:schemeClr val="dk1"/>
                </a:solidFill>
                <a:effectLst/>
                <a:latin typeface="Meiryo UI" panose="020B0604030504040204" pitchFamily="50" charset="-128"/>
                <a:ea typeface="Meiryo UI" panose="020B0604030504040204" pitchFamily="50" charset="-128"/>
                <a:cs typeface="+mn-cs"/>
              </a:rPr>
              <a:t>ここでは、別の SUMIF 数式を追加してみますが、</a:t>
            </a:r>
            <a:r>
              <a:rPr lang="ja" sz="1100" b="0" i="1" kern="1200" baseline="0">
                <a:solidFill>
                  <a:schemeClr val="dk1"/>
                </a:solidFill>
                <a:effectLst/>
                <a:latin typeface="Meiryo UI" panose="020B0604030504040204" pitchFamily="50" charset="-128"/>
                <a:ea typeface="Meiryo UI" panose="020B0604030504040204" pitchFamily="50" charset="-128"/>
                <a:cs typeface="+mn-cs"/>
              </a:rPr>
              <a:t>100 未満</a:t>
            </a:r>
            <a:r>
              <a:rPr lang="ja" sz="1100" b="0" i="0" kern="1200" baseline="0">
                <a:solidFill>
                  <a:schemeClr val="dk1"/>
                </a:solidFill>
                <a:effectLst/>
                <a:latin typeface="Meiryo UI" panose="020B0604030504040204" pitchFamily="50" charset="-128"/>
                <a:ea typeface="Meiryo UI" panose="020B0604030504040204" pitchFamily="50" charset="-128"/>
                <a:cs typeface="+mn-cs"/>
              </a:rPr>
              <a:t>の金額を追加します。結果は、160 になります。</a:t>
            </a:r>
          </a:p>
        </xdr:txBody>
      </xdr:sp>
      <xdr:pic>
        <xdr:nvPicPr>
          <xdr:cNvPr id="76" name="特別課題のリボン" descr="飾りリボン">
            <a:extLst>
              <a:ext uri="{FF2B5EF4-FFF2-40B4-BE49-F238E27FC236}">
                <a16:creationId xmlns:a16="http://schemas.microsoft.com/office/drawing/2014/main" id="{CF260A29-6A65-48E1-867F-F4C89C925F0C}"/>
              </a:ext>
            </a:extLst>
          </xdr:cNvPr>
          <xdr:cNvPicPr>
            <a:picLocks noChangeAspect="1"/>
          </xdr:cNvPicPr>
        </xdr:nvPicPr>
        <xdr:blipFill>
          <a:blip xmlns:r="http://schemas.openxmlformats.org/officeDocument/2006/relationships" r:embed="rId18">
            <a:extLst>
              <a:ext uri="{96DAC541-7B7A-43D3-8B79-37D633B846F1}">
                <asvg:svgBlip xmlns:asvg="http://schemas.microsoft.com/office/drawing/2016/SVG/main" r:embed="rId19"/>
              </a:ext>
            </a:extLst>
          </a:blip>
          <a:stretch>
            <a:fillRect/>
          </a:stretch>
        </xdr:blipFill>
        <xdr:spPr>
          <a:xfrm>
            <a:off x="9287099" y="3950551"/>
            <a:ext cx="474289" cy="439736"/>
          </a:xfrm>
          <a:prstGeom prst="rect">
            <a:avLst/>
          </a:prstGeom>
        </xdr:spPr>
      </xdr:pic>
      <xdr:sp macro="" textlink="">
        <xdr:nvSpPr>
          <xdr:cNvPr id="77" name="特別課題の矢印" descr="矢印">
            <a:extLst>
              <a:ext uri="{FF2B5EF4-FFF2-40B4-BE49-F238E27FC236}">
                <a16:creationId xmlns:a16="http://schemas.microsoft.com/office/drawing/2014/main" id="{3E2531DA-2D2F-426B-A900-FCF2C4259C92}"/>
              </a:ext>
            </a:extLst>
          </xdr:cNvPr>
          <xdr:cNvSpPr/>
        </xdr:nvSpPr>
        <xdr:spPr>
          <a:xfrm rot="15682076" flipH="1">
            <a:off x="8985033" y="3554254"/>
            <a:ext cx="462029" cy="851238"/>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latin typeface="Meiryo UI" panose="020B0604030504040204" pitchFamily="50" charset="-128"/>
              <a:ea typeface="Meiryo UI" panose="020B0604030504040204" pitchFamily="50" charset="-128"/>
            </a:endParaRPr>
          </a:p>
        </xdr:txBody>
      </xdr:sp>
    </xdr:grpSp>
    <xdr:clientData/>
  </xdr:oneCellAnchor>
  <xdr:oneCellAnchor>
    <xdr:from>
      <xdr:col>0</xdr:col>
      <xdr:colOff>326572</xdr:colOff>
      <xdr:row>0</xdr:row>
      <xdr:rowOff>266701</xdr:rowOff>
    </xdr:from>
    <xdr:ext cx="5695950" cy="5048249"/>
    <xdr:grpSp>
      <xdr:nvGrpSpPr>
        <xdr:cNvPr id="78" name="効率よく数値を加算する" descr="効率よく数値を加算する&#10;Excel で数値を加算する方法をいくつか紹介します。&#10;果物の金額の下にある黄色のセルを選択します。&#10;= SUM(D4:D7) と入力し、Enter キーを押します。完了すると、170 という結果が表示されます。&#10;&#10;ショートカット キーを使用して、加算する別の方法を示します。肉類の金額の下にある黄色のセルを選択します。&#10;最初に、Alt キーを押して = キーを押します。次に、Enter キーを押します。&#10;ここで、50 以上の数値のみを加算します。最後の黄色のセルを選択します。= SUMIF (D11:D15、&quot;&gt; 50&quot;) と入力し、&#10;次に、Enter キーを押します。結果は、100 です。&#10;さらに詳しく&#10;次の手順へ ">
          <a:extLst>
            <a:ext uri="{FF2B5EF4-FFF2-40B4-BE49-F238E27FC236}">
              <a16:creationId xmlns:a16="http://schemas.microsoft.com/office/drawing/2014/main" id="{9260555D-3ABF-4907-930F-8E210FB961EF}"/>
            </a:ext>
          </a:extLst>
        </xdr:cNvPr>
        <xdr:cNvGrpSpPr/>
      </xdr:nvGrpSpPr>
      <xdr:grpSpPr>
        <a:xfrm>
          <a:off x="326572" y="266701"/>
          <a:ext cx="5695950" cy="5048249"/>
          <a:chOff x="326572" y="266702"/>
          <a:chExt cx="5705475" cy="5142905"/>
        </a:xfrm>
      </xdr:grpSpPr>
      <xdr:grpSp>
        <xdr:nvGrpSpPr>
          <xdr:cNvPr id="79" name="数値の加算手順">
            <a:extLst>
              <a:ext uri="{FF2B5EF4-FFF2-40B4-BE49-F238E27FC236}">
                <a16:creationId xmlns:a16="http://schemas.microsoft.com/office/drawing/2014/main" id="{C9558973-1514-4871-B349-23AB55AEAC5C}"/>
              </a:ext>
            </a:extLst>
          </xdr:cNvPr>
          <xdr:cNvGrpSpPr/>
        </xdr:nvGrpSpPr>
        <xdr:grpSpPr>
          <a:xfrm>
            <a:off x="326572" y="266702"/>
            <a:ext cx="5705475" cy="5142905"/>
            <a:chOff x="0" y="0"/>
            <a:chExt cx="5695950" cy="5100830"/>
          </a:xfrm>
        </xdr:grpSpPr>
        <xdr:sp macro="" textlink="">
          <xdr:nvSpPr>
            <xdr:cNvPr id="99" name="背景" descr="背景">
              <a:extLst>
                <a:ext uri="{FF2B5EF4-FFF2-40B4-BE49-F238E27FC236}">
                  <a16:creationId xmlns:a16="http://schemas.microsoft.com/office/drawing/2014/main" id="{262F6996-3194-4D27-9A21-35BA32072905}"/>
                </a:ext>
              </a:extLst>
            </xdr:cNvPr>
            <xdr:cNvSpPr/>
          </xdr:nvSpPr>
          <xdr:spPr>
            <a:xfrm>
              <a:off x="0" y="0"/>
              <a:ext cx="5695950" cy="510083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100" name="手順" descr="効率よく数値を加算する">
              <a:extLst>
                <a:ext uri="{FF2B5EF4-FFF2-40B4-BE49-F238E27FC236}">
                  <a16:creationId xmlns:a16="http://schemas.microsoft.com/office/drawing/2014/main" id="{C8554E9E-6AE7-4DA8-BF71-FBE92127F98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効率よく数値を加算する</a:t>
              </a:r>
            </a:p>
          </xdr:txBody>
        </xdr:sp>
        <xdr:sp macro="" textlink="">
          <xdr:nvSpPr>
            <xdr:cNvPr id="101" name="[詳細] ボタン" descr="さらに詳しく">
              <a:extLst>
                <a:ext uri="{FF2B5EF4-FFF2-40B4-BE49-F238E27FC236}">
                  <a16:creationId xmlns:a16="http://schemas.microsoft.com/office/drawing/2014/main" id="{A519B2B9-11A5-4DAD-A2E3-6F7F5BB3863A}"/>
                </a:ext>
              </a:extLst>
            </xdr:cNvPr>
            <xdr:cNvSpPr/>
          </xdr:nvSpPr>
          <xdr:spPr>
            <a:xfrm>
              <a:off x="234924" y="4323719"/>
              <a:ext cx="2723067" cy="536455"/>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ja" sz="1200">
                  <a:solidFill>
                    <a:srgbClr val="0B744D"/>
                  </a:solidFill>
                  <a:latin typeface="Meiryo UI" panose="020B0604030504040204" pitchFamily="50" charset="-128"/>
                  <a:ea typeface="Meiryo UI" panose="020B0604030504040204" pitchFamily="50" charset="-128"/>
                  <a:cs typeface="Segoe UI" pitchFamily="34" charset="0"/>
                </a:rPr>
                <a:t>さらに詳しく</a:t>
              </a:r>
            </a:p>
          </xdr:txBody>
        </xdr:sp>
        <xdr:cxnSp macro="">
          <xdr:nvCxnSpPr>
            <xdr:cNvPr id="102" name="ボトム ライン" descr="装飾線">
              <a:extLst>
                <a:ext uri="{FF2B5EF4-FFF2-40B4-BE49-F238E27FC236}">
                  <a16:creationId xmlns:a16="http://schemas.microsoft.com/office/drawing/2014/main" id="{06D6B72D-795A-43FC-BD2D-F7FD0B010401}"/>
                </a:ext>
              </a:extLst>
            </xdr:cNvPr>
            <xdr:cNvCxnSpPr>
              <a:cxnSpLocks/>
            </xdr:cNvCxnSpPr>
          </xdr:nvCxnSpPr>
          <xdr:spPr>
            <a:xfrm>
              <a:off x="234924" y="406260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3" name="[次へ] ボタン" descr="[次の手順へ] ボタン。次のシートへのハイパーリンクが設定されています">
              <a:hlinkClick xmlns:r="http://schemas.openxmlformats.org/officeDocument/2006/relationships" r:id="rId3" tooltip="次の手順に進むときに選択します"/>
              <a:extLst>
                <a:ext uri="{FF2B5EF4-FFF2-40B4-BE49-F238E27FC236}">
                  <a16:creationId xmlns:a16="http://schemas.microsoft.com/office/drawing/2014/main" id="{1D0BF675-6706-4632-92D6-BDE6FC8A73C6}"/>
                </a:ext>
              </a:extLst>
            </xdr:cNvPr>
            <xdr:cNvSpPr/>
          </xdr:nvSpPr>
          <xdr:spPr>
            <a:xfrm>
              <a:off x="4293870" y="432371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ja" sz="1200">
                  <a:solidFill>
                    <a:srgbClr val="0B744D"/>
                  </a:solidFill>
                  <a:latin typeface="Meiryo UI" panose="020B0604030504040204" pitchFamily="50" charset="-128"/>
                  <a:ea typeface="Meiryo UI" panose="020B0604030504040204" pitchFamily="50" charset="-128"/>
                  <a:cs typeface="Segoe UI" pitchFamily="34" charset="0"/>
                </a:rPr>
                <a:t>次の手順へ</a:t>
              </a:r>
            </a:p>
          </xdr:txBody>
        </xdr:sp>
        <xdr:cxnSp macro="">
          <xdr:nvCxnSpPr>
            <xdr:cNvPr id="104" name="トップ ライン" descr="装飾線">
              <a:extLst>
                <a:ext uri="{FF2B5EF4-FFF2-40B4-BE49-F238E27FC236}">
                  <a16:creationId xmlns:a16="http://schemas.microsoft.com/office/drawing/2014/main" id="{103D0B70-2DA2-4F42-B5B7-3611EE84A905}"/>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grpSp>
        <xdr:nvGrpSpPr>
          <xdr:cNvPr id="80" name="手順 5">
            <a:extLst>
              <a:ext uri="{FF2B5EF4-FFF2-40B4-BE49-F238E27FC236}">
                <a16:creationId xmlns:a16="http://schemas.microsoft.com/office/drawing/2014/main" id="{47324D3A-F57B-4FA3-BD53-633B077ECBBB}"/>
              </a:ext>
            </a:extLst>
          </xdr:cNvPr>
          <xdr:cNvGrpSpPr/>
        </xdr:nvGrpSpPr>
        <xdr:grpSpPr>
          <a:xfrm>
            <a:off x="558707" y="3409274"/>
            <a:ext cx="5241631" cy="806793"/>
            <a:chOff x="231749" y="3116867"/>
            <a:chExt cx="5232881" cy="800191"/>
          </a:xfrm>
        </xdr:grpSpPr>
        <xdr:sp macro="" textlink="">
          <xdr:nvSpPr>
            <xdr:cNvPr id="97" name="手順" descr="ここで、50 以上の数値のみを加算します。最後の黄色のセルを選択します。= SUMIF (D11:D15、&quot;&gt; 50&quot;) と入力し、Enter キーを押します。結果は、100 です">
              <a:extLst>
                <a:ext uri="{FF2B5EF4-FFF2-40B4-BE49-F238E27FC236}">
                  <a16:creationId xmlns:a16="http://schemas.microsoft.com/office/drawing/2014/main" id="{B528139B-0273-45AD-8049-A9CE122DC408}"/>
                </a:ext>
              </a:extLst>
            </xdr:cNvPr>
            <xdr:cNvSpPr txBox="1"/>
          </xdr:nvSpPr>
          <xdr:spPr>
            <a:xfrm>
              <a:off x="638783" y="3159365"/>
              <a:ext cx="4825847" cy="7576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ここで、50 以上の数値のみを加算します。最後の黄色のセルを選択します。</a:t>
              </a:r>
              <a:br>
                <a:rPr lang="en-US" alt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b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SUMIF(D11:D15</a:t>
              </a:r>
              <a:r>
                <a:rPr lang="en-US" alt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"&gt; 50") </a:t>
              </a:r>
              <a:r>
                <a:rPr lang="ja" sz="1100" b="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と入力し、</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Enter</a:t>
              </a:r>
              <a:r>
                <a:rPr lang="en-US" alt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a:t>
              </a:r>
              <a:r>
                <a:rPr lang="ja" sz="1100" b="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キーを押します。結</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果は、100 です。 </a:t>
              </a:r>
            </a:p>
          </xdr:txBody>
        </xdr:sp>
        <xdr:sp macro="" textlink="">
          <xdr:nvSpPr>
            <xdr:cNvPr id="98" name="5" descr="5">
              <a:extLst>
                <a:ext uri="{FF2B5EF4-FFF2-40B4-BE49-F238E27FC236}">
                  <a16:creationId xmlns:a16="http://schemas.microsoft.com/office/drawing/2014/main" id="{95D2FD62-79C2-4629-A549-93E74F293CF8}"/>
                </a:ext>
              </a:extLst>
            </xdr:cNvPr>
            <xdr:cNvSpPr/>
          </xdr:nvSpPr>
          <xdr:spPr>
            <a:xfrm>
              <a:off x="231749" y="311686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5</a:t>
              </a:r>
            </a:p>
          </xdr:txBody>
        </xdr:sp>
      </xdr:grpSp>
      <xdr:grpSp>
        <xdr:nvGrpSpPr>
          <xdr:cNvPr id="81" name="手順 4">
            <a:extLst>
              <a:ext uri="{FF2B5EF4-FFF2-40B4-BE49-F238E27FC236}">
                <a16:creationId xmlns:a16="http://schemas.microsoft.com/office/drawing/2014/main" id="{90C30EB5-FF4A-4DA9-BA31-B6B866AE92B8}"/>
              </a:ext>
            </a:extLst>
          </xdr:cNvPr>
          <xdr:cNvGrpSpPr/>
        </xdr:nvGrpSpPr>
        <xdr:grpSpPr>
          <a:xfrm>
            <a:off x="558707" y="2926031"/>
            <a:ext cx="5225273" cy="608867"/>
            <a:chOff x="231749" y="2637579"/>
            <a:chExt cx="5216550" cy="603885"/>
          </a:xfrm>
        </xdr:grpSpPr>
        <xdr:sp macro="" textlink="">
          <xdr:nvSpPr>
            <xdr:cNvPr id="92" name="4" descr="4">
              <a:extLst>
                <a:ext uri="{FF2B5EF4-FFF2-40B4-BE49-F238E27FC236}">
                  <a16:creationId xmlns:a16="http://schemas.microsoft.com/office/drawing/2014/main" id="{46D45377-9967-49F1-8D28-F6C9F2AC2A37}"/>
                </a:ext>
              </a:extLst>
            </xdr:cNvPr>
            <xdr:cNvSpPr/>
          </xdr:nvSpPr>
          <xdr:spPr>
            <a:xfrm>
              <a:off x="231749" y="263757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4</a:t>
              </a:r>
            </a:p>
          </xdr:txBody>
        </xdr:sp>
        <xdr:grpSp>
          <xdr:nvGrpSpPr>
            <xdr:cNvPr id="93" name="グループ 26">
              <a:extLst>
                <a:ext uri="{FF2B5EF4-FFF2-40B4-BE49-F238E27FC236}">
                  <a16:creationId xmlns:a16="http://schemas.microsoft.com/office/drawing/2014/main" id="{A2803C6E-220E-4FD7-8221-010936C20326}"/>
                </a:ext>
              </a:extLst>
            </xdr:cNvPr>
            <xdr:cNvGrpSpPr/>
          </xdr:nvGrpSpPr>
          <xdr:grpSpPr>
            <a:xfrm>
              <a:off x="638783" y="2680077"/>
              <a:ext cx="4809516" cy="561387"/>
              <a:chOff x="638783" y="2680077"/>
              <a:chExt cx="4809516" cy="561387"/>
            </a:xfrm>
          </xdr:grpSpPr>
          <xdr:sp macro="" textlink="">
            <xdr:nvSpPr>
              <xdr:cNvPr id="94" name="手順" descr="最初に、Alt キーを押して = キーを押します。次に、Enter キーを押します">
                <a:extLst>
                  <a:ext uri="{FF2B5EF4-FFF2-40B4-BE49-F238E27FC236}">
                    <a16:creationId xmlns:a16="http://schemas.microsoft.com/office/drawing/2014/main" id="{EF1D31B6-51DE-4A00-B3F5-0A9BC25796D2}"/>
                  </a:ext>
                </a:extLst>
              </xdr:cNvPr>
              <xdr:cNvSpPr txBox="1"/>
            </xdr:nvSpPr>
            <xdr:spPr>
              <a:xfrm>
                <a:off x="638783" y="2680077"/>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押す	          最初に次に、</a:t>
                </a:r>
                <a:r>
                  <a:rPr lang="ja" sz="1100" b="1"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Enter</a:t>
                </a: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 キーを押します。</a:t>
                </a:r>
              </a:p>
            </xdr:txBody>
          </xdr:sp>
          <xdr:sp macro="" textlink="">
            <xdr:nvSpPr>
              <xdr:cNvPr id="95" name="等号 (=) キー" descr="等号 (=) キー">
                <a:extLst>
                  <a:ext uri="{FF2B5EF4-FFF2-40B4-BE49-F238E27FC236}">
                    <a16:creationId xmlns:a16="http://schemas.microsoft.com/office/drawing/2014/main" id="{228C1A3D-1360-4984-896D-BEEF05CE04C8}"/>
                  </a:ext>
                </a:extLst>
              </xdr:cNvPr>
              <xdr:cNvSpPr/>
            </xdr:nvSpPr>
            <xdr:spPr>
              <a:xfrm>
                <a:off x="1578685" y="2682870"/>
                <a:ext cx="422585"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000">
                    <a:solidFill>
                      <a:schemeClr val="tx1"/>
                    </a:solidFill>
                    <a:latin typeface="Meiryo UI" panose="020B0604030504040204" pitchFamily="50" charset="-128"/>
                    <a:ea typeface="Meiryo UI" panose="020B0604030504040204" pitchFamily="50" charset="-128"/>
                  </a:rPr>
                  <a:t>=</a:t>
                </a:r>
                <a:endParaRPr lang="en-US" sz="900">
                  <a:solidFill>
                    <a:schemeClr val="tx1"/>
                  </a:solidFill>
                  <a:latin typeface="Meiryo UI" panose="020B0604030504040204" pitchFamily="50" charset="-128"/>
                  <a:ea typeface="Meiryo UI" panose="020B0604030504040204" pitchFamily="50" charset="-128"/>
                </a:endParaRPr>
              </a:p>
            </xdr:txBody>
          </xdr:sp>
          <xdr:sp macro="" textlink="">
            <xdr:nvSpPr>
              <xdr:cNvPr id="96" name="Alt キー" descr="Alt キー">
                <a:extLst>
                  <a:ext uri="{FF2B5EF4-FFF2-40B4-BE49-F238E27FC236}">
                    <a16:creationId xmlns:a16="http://schemas.microsoft.com/office/drawing/2014/main" id="{A3893DF3-0485-48B8-9C8C-4FE4B859D97E}"/>
                  </a:ext>
                </a:extLst>
              </xdr:cNvPr>
              <xdr:cNvSpPr/>
            </xdr:nvSpPr>
            <xdr:spPr>
              <a:xfrm>
                <a:off x="1086869" y="2682870"/>
                <a:ext cx="422585"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900" spc="100" baseline="0">
                    <a:solidFill>
                      <a:schemeClr val="tx1"/>
                    </a:solidFill>
                    <a:latin typeface="Meiryo UI" panose="020B0604030504040204" pitchFamily="50" charset="-128"/>
                    <a:ea typeface="Meiryo UI" panose="020B0604030504040204" pitchFamily="50" charset="-128"/>
                  </a:rPr>
                  <a:t>Alt</a:t>
                </a:r>
                <a:endParaRPr lang="en-US" sz="800" spc="100" baseline="0">
                  <a:solidFill>
                    <a:schemeClr val="tx1"/>
                  </a:solidFill>
                  <a:latin typeface="Meiryo UI" panose="020B0604030504040204" pitchFamily="50" charset="-128"/>
                  <a:ea typeface="Meiryo UI" panose="020B0604030504040204" pitchFamily="50" charset="-128"/>
                </a:endParaRPr>
              </a:p>
            </xdr:txBody>
          </xdr:sp>
        </xdr:grpSp>
      </xdr:grpSp>
      <xdr:grpSp>
        <xdr:nvGrpSpPr>
          <xdr:cNvPr id="82" name="手順 3">
            <a:extLst>
              <a:ext uri="{FF2B5EF4-FFF2-40B4-BE49-F238E27FC236}">
                <a16:creationId xmlns:a16="http://schemas.microsoft.com/office/drawing/2014/main" id="{51D982DF-DC74-4571-B434-C88FC372A89E}"/>
              </a:ext>
            </a:extLst>
          </xdr:cNvPr>
          <xdr:cNvGrpSpPr/>
        </xdr:nvGrpSpPr>
        <xdr:grpSpPr>
          <a:xfrm>
            <a:off x="558707" y="2345453"/>
            <a:ext cx="5225273" cy="608867"/>
            <a:chOff x="231749" y="2061740"/>
            <a:chExt cx="5216550" cy="603885"/>
          </a:xfrm>
        </xdr:grpSpPr>
        <xdr:sp macro="" textlink="">
          <xdr:nvSpPr>
            <xdr:cNvPr id="90" name="手順" descr="ショートカット キーを使用して、加算する別の方法を示します。肉類の金額の下にある黄色のセルを選択します">
              <a:extLst>
                <a:ext uri="{FF2B5EF4-FFF2-40B4-BE49-F238E27FC236}">
                  <a16:creationId xmlns:a16="http://schemas.microsoft.com/office/drawing/2014/main" id="{E3462901-09C5-4FD8-97EA-C4ED179750D9}"/>
                </a:ext>
              </a:extLst>
            </xdr:cNvPr>
            <xdr:cNvSpPr txBox="1"/>
          </xdr:nvSpPr>
          <xdr:spPr>
            <a:xfrm>
              <a:off x="638783" y="2104238"/>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ショートカット キーを使用して、加算する別の方法を示します。肉類の金額の下にある黄色のセルを選択します。 </a:t>
              </a:r>
            </a:p>
          </xdr:txBody>
        </xdr:sp>
        <xdr:sp macro="" textlink="">
          <xdr:nvSpPr>
            <xdr:cNvPr id="91" name="3" descr="3">
              <a:extLst>
                <a:ext uri="{FF2B5EF4-FFF2-40B4-BE49-F238E27FC236}">
                  <a16:creationId xmlns:a16="http://schemas.microsoft.com/office/drawing/2014/main" id="{8415EDFE-67D7-47A3-BFC2-1484F8E7692E}"/>
                </a:ext>
              </a:extLst>
            </xdr:cNvPr>
            <xdr:cNvSpPr/>
          </xdr:nvSpPr>
          <xdr:spPr>
            <a:xfrm>
              <a:off x="231749" y="206174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3</a:t>
              </a:r>
            </a:p>
          </xdr:txBody>
        </xdr:sp>
      </xdr:grpSp>
      <xdr:grpSp>
        <xdr:nvGrpSpPr>
          <xdr:cNvPr id="83" name="手順 2">
            <a:extLst>
              <a:ext uri="{FF2B5EF4-FFF2-40B4-BE49-F238E27FC236}">
                <a16:creationId xmlns:a16="http://schemas.microsoft.com/office/drawing/2014/main" id="{9DCB7D42-33E2-4F11-8C68-887F6F4AA62B}"/>
              </a:ext>
            </a:extLst>
          </xdr:cNvPr>
          <xdr:cNvGrpSpPr/>
        </xdr:nvGrpSpPr>
        <xdr:grpSpPr>
          <a:xfrm>
            <a:off x="558707" y="1769250"/>
            <a:ext cx="5225273" cy="608867"/>
            <a:chOff x="231749" y="1490256"/>
            <a:chExt cx="5216550" cy="603885"/>
          </a:xfrm>
        </xdr:grpSpPr>
        <xdr:sp macro="" textlink="">
          <xdr:nvSpPr>
            <xdr:cNvPr id="88" name="手順" descr="= SUM(D4:D7) と入力し、Enter キーを押します。完了すると、170 という結果が表示されます">
              <a:extLst>
                <a:ext uri="{FF2B5EF4-FFF2-40B4-BE49-F238E27FC236}">
                  <a16:creationId xmlns:a16="http://schemas.microsoft.com/office/drawing/2014/main" id="{834EAC0A-8ECF-4DA1-854B-2F6236050FAA}"/>
                </a:ext>
              </a:extLst>
            </xdr:cNvPr>
            <xdr:cNvSpPr txBox="1"/>
          </xdr:nvSpPr>
          <xdr:spPr>
            <a:xfrm>
              <a:off x="638782" y="1532754"/>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SUM(D4:D7)</a:t>
              </a:r>
              <a:r>
                <a:rPr lang="en-US" alt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a:t>
              </a:r>
              <a:r>
                <a:rPr lang="ja" sz="1100" b="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と入力し、Enter キーを押します。完了</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すると、170 という結果が表示されます。</a:t>
              </a:r>
            </a:p>
          </xdr:txBody>
        </xdr:sp>
        <xdr:sp macro="" textlink="">
          <xdr:nvSpPr>
            <xdr:cNvPr id="89" name="2" descr="2">
              <a:extLst>
                <a:ext uri="{FF2B5EF4-FFF2-40B4-BE49-F238E27FC236}">
                  <a16:creationId xmlns:a16="http://schemas.microsoft.com/office/drawing/2014/main" id="{3EFD1E11-E62C-425E-B67D-87BE4B1B3F2E}"/>
                </a:ext>
              </a:extLst>
            </xdr:cNvPr>
            <xdr:cNvSpPr/>
          </xdr:nvSpPr>
          <xdr:spPr>
            <a:xfrm>
              <a:off x="231749" y="149025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2</a:t>
              </a:r>
            </a:p>
          </xdr:txBody>
        </xdr:sp>
      </xdr:grpSp>
      <xdr:grpSp>
        <xdr:nvGrpSpPr>
          <xdr:cNvPr id="84" name="手順 1">
            <a:extLst>
              <a:ext uri="{FF2B5EF4-FFF2-40B4-BE49-F238E27FC236}">
                <a16:creationId xmlns:a16="http://schemas.microsoft.com/office/drawing/2014/main" id="{F6861216-59B7-4C33-A07A-C1765CC7EBEC}"/>
              </a:ext>
            </a:extLst>
          </xdr:cNvPr>
          <xdr:cNvGrpSpPr/>
        </xdr:nvGrpSpPr>
        <xdr:grpSpPr>
          <a:xfrm>
            <a:off x="558707" y="1278313"/>
            <a:ext cx="5225273" cy="608867"/>
            <a:chOff x="231749" y="1003336"/>
            <a:chExt cx="5216550" cy="603885"/>
          </a:xfrm>
        </xdr:grpSpPr>
        <xdr:sp macro="" textlink="">
          <xdr:nvSpPr>
            <xdr:cNvPr id="86" name="手順" descr="果物の金額の下にある黄色のセルを選択します">
              <a:extLst>
                <a:ext uri="{FF2B5EF4-FFF2-40B4-BE49-F238E27FC236}">
                  <a16:creationId xmlns:a16="http://schemas.microsoft.com/office/drawing/2014/main" id="{DC53AA66-8DB8-4194-9727-72E8AE1D0A5E}"/>
                </a:ext>
              </a:extLst>
            </xdr:cNvPr>
            <xdr:cNvSpPr txBox="1"/>
          </xdr:nvSpPr>
          <xdr:spPr>
            <a:xfrm>
              <a:off x="638783" y="1045834"/>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果物の金額の下にある黄色のセルを選択します。</a:t>
              </a:r>
            </a:p>
          </xdr:txBody>
        </xdr:sp>
        <xdr:sp macro="" textlink="">
          <xdr:nvSpPr>
            <xdr:cNvPr id="87" name="1" descr="1">
              <a:extLst>
                <a:ext uri="{FF2B5EF4-FFF2-40B4-BE49-F238E27FC236}">
                  <a16:creationId xmlns:a16="http://schemas.microsoft.com/office/drawing/2014/main" id="{F8AADDA2-AD5B-4E29-B1F0-2EA6B6F54AD0}"/>
                </a:ext>
              </a:extLst>
            </xdr:cNvPr>
            <xdr:cNvSpPr/>
          </xdr:nvSpPr>
          <xdr:spPr>
            <a:xfrm>
              <a:off x="231749"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1</a:t>
              </a:r>
            </a:p>
          </xdr:txBody>
        </xdr:sp>
      </xdr:grpSp>
      <xdr:sp macro="" textlink="">
        <xdr:nvSpPr>
          <xdr:cNvPr id="85" name="数値の加算の概要" descr="Excel で数値を加算する方法をいくつか紹介します。">
            <a:extLst>
              <a:ext uri="{FF2B5EF4-FFF2-40B4-BE49-F238E27FC236}">
                <a16:creationId xmlns:a16="http://schemas.microsoft.com/office/drawing/2014/main" id="{71167597-0724-42FE-8D64-DAD5E88B188B}"/>
              </a:ext>
            </a:extLst>
          </xdr:cNvPr>
          <xdr:cNvSpPr txBox="1"/>
        </xdr:nvSpPr>
        <xdr:spPr>
          <a:xfrm>
            <a:off x="555554" y="972193"/>
            <a:ext cx="5309802" cy="254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Excel で数値を加算する方法をいくつか紹介します。</a:t>
            </a:r>
          </a:p>
        </xdr:txBody>
      </xdr:sp>
    </xdr:grp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298674</xdr:colOff>
      <xdr:row>0</xdr:row>
      <xdr:rowOff>253094</xdr:rowOff>
    </xdr:from>
    <xdr:ext cx="5695950" cy="4617619"/>
    <xdr:grpSp>
      <xdr:nvGrpSpPr>
        <xdr:cNvPr id="2" name="自動フィルで時間を節約する" descr="自動フィルで時間を節約する&#10;Excel でフィル ハンドルを使用する方法を示します。&#10;数値 100 を含むセルをクリックします。&#10;カーソルが十字になるまで、セルの右下隅に置きます。&#10;&#10;十字をクリックし、3 つのセルだけ下にドラッグします。セルに合計の 110、120、130.が自動的に埋め込まれます。これは、&quot;下へ複写&quot; と呼ばれます。&#10;200 を含む黄色のセルを選択し、もう一度フィルしますが、今回はフィル ハンドルを右にドラッグしてセルに値を埋め込みます。これは、&quot;右へ複写&quot; と呼ばれます。&#10;さらに詳しく&#10;次の手順へ">
          <a:extLst>
            <a:ext uri="{FF2B5EF4-FFF2-40B4-BE49-F238E27FC236}">
              <a16:creationId xmlns:a16="http://schemas.microsoft.com/office/drawing/2014/main" id="{E1F5851E-63B3-4D73-8D87-571CE643FA9E}"/>
            </a:ext>
          </a:extLst>
        </xdr:cNvPr>
        <xdr:cNvGrpSpPr/>
      </xdr:nvGrpSpPr>
      <xdr:grpSpPr>
        <a:xfrm>
          <a:off x="298674" y="253094"/>
          <a:ext cx="5695950" cy="4617619"/>
          <a:chOff x="11496675" y="857250"/>
          <a:chExt cx="5695950" cy="4619625"/>
        </a:xfrm>
      </xdr:grpSpPr>
      <xdr:sp macro="" textlink="">
        <xdr:nvSpPr>
          <xdr:cNvPr id="3" name="四角形 96" descr="背景">
            <a:extLst>
              <a:ext uri="{FF2B5EF4-FFF2-40B4-BE49-F238E27FC236}">
                <a16:creationId xmlns:a16="http://schemas.microsoft.com/office/drawing/2014/main" id="{F7099A49-9E19-4BD3-AF22-8CDB78535DFA}"/>
              </a:ext>
            </a:extLst>
          </xdr:cNvPr>
          <xdr:cNvSpPr/>
        </xdr:nvSpPr>
        <xdr:spPr>
          <a:xfrm>
            <a:off x="11496675" y="85725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4" name="手順" descr="自動フィルで時間を節約する">
            <a:extLst>
              <a:ext uri="{FF2B5EF4-FFF2-40B4-BE49-F238E27FC236}">
                <a16:creationId xmlns:a16="http://schemas.microsoft.com/office/drawing/2014/main" id="{14AE9F85-8EA9-425E-B95B-D63D9B96419A}"/>
              </a:ext>
            </a:extLst>
          </xdr:cNvPr>
          <xdr:cNvSpPr txBox="1"/>
        </xdr:nvSpPr>
        <xdr:spPr>
          <a:xfrm>
            <a:off x="11728423" y="985473"/>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自動フィルで時間を節約する</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5" name="直線​​コネクタ 98" descr="装飾線">
            <a:extLst>
              <a:ext uri="{FF2B5EF4-FFF2-40B4-BE49-F238E27FC236}">
                <a16:creationId xmlns:a16="http://schemas.microsoft.com/office/drawing/2014/main" id="{0189E70F-D46C-435B-A8E2-8BF70CDC4FE1}"/>
              </a:ext>
            </a:extLst>
          </xdr:cNvPr>
          <xdr:cNvCxnSpPr>
            <a:cxnSpLocks/>
          </xdr:cNvCxnSpPr>
        </xdr:nvCxnSpPr>
        <xdr:spPr>
          <a:xfrm>
            <a:off x="11731599" y="149288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6" name="[次へ] ボタン" descr="さらに詳しく">
            <a:extLst>
              <a:ext uri="{FF2B5EF4-FFF2-40B4-BE49-F238E27FC236}">
                <a16:creationId xmlns:a16="http://schemas.microsoft.com/office/drawing/2014/main" id="{9683DD3F-B8C3-4AA0-89A6-788007CC16EF}"/>
              </a:ext>
            </a:extLst>
          </xdr:cNvPr>
          <xdr:cNvSpPr/>
        </xdr:nvSpPr>
        <xdr:spPr>
          <a:xfrm>
            <a:off x="11731599" y="4709282"/>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ja" sz="1200">
                <a:solidFill>
                  <a:srgbClr val="0B744D"/>
                </a:solidFill>
                <a:latin typeface="Meiryo UI" panose="020B0604030504040204" pitchFamily="50" charset="-128"/>
                <a:ea typeface="Meiryo UI" panose="020B0604030504040204" pitchFamily="50" charset="-128"/>
                <a:cs typeface="Segoe UI" pitchFamily="34" charset="0"/>
              </a:rPr>
              <a:t>さらに詳しく</a:t>
            </a:r>
          </a:p>
        </xdr:txBody>
      </xdr:sp>
      <xdr:cxnSp macro="">
        <xdr:nvCxnSpPr>
          <xdr:cNvPr id="7" name="直線​​コネクタ 100" descr="装飾線">
            <a:extLst>
              <a:ext uri="{FF2B5EF4-FFF2-40B4-BE49-F238E27FC236}">
                <a16:creationId xmlns:a16="http://schemas.microsoft.com/office/drawing/2014/main" id="{A4D68805-0C09-4D41-95EA-CFC86D435F73}"/>
              </a:ext>
            </a:extLst>
          </xdr:cNvPr>
          <xdr:cNvCxnSpPr>
            <a:cxnSpLocks/>
          </xdr:cNvCxnSpPr>
        </xdr:nvCxnSpPr>
        <xdr:spPr>
          <a:xfrm>
            <a:off x="11731599" y="444817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 name="[次へ] ボタン" descr="[次の手順へ] ボタン。次のシートへのハイパーリンクが設定されています">
            <a:hlinkClick xmlns:r="http://schemas.openxmlformats.org/officeDocument/2006/relationships" r:id="rId1" tooltip="次の手順に進むときに選択します"/>
            <a:extLst>
              <a:ext uri="{FF2B5EF4-FFF2-40B4-BE49-F238E27FC236}">
                <a16:creationId xmlns:a16="http://schemas.microsoft.com/office/drawing/2014/main" id="{6D45A5BA-E289-4751-B937-56E4C83B7ADC}"/>
              </a:ext>
            </a:extLst>
          </xdr:cNvPr>
          <xdr:cNvSpPr/>
        </xdr:nvSpPr>
        <xdr:spPr>
          <a:xfrm>
            <a:off x="15790545" y="4709282"/>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ja" sz="1200">
                <a:solidFill>
                  <a:srgbClr val="0B744D"/>
                </a:solidFill>
                <a:latin typeface="Meiryo UI" panose="020B0604030504040204" pitchFamily="50" charset="-128"/>
                <a:ea typeface="Meiryo UI" panose="020B0604030504040204" pitchFamily="50" charset="-128"/>
                <a:cs typeface="Segoe UI" pitchFamily="34" charset="0"/>
              </a:rPr>
              <a:t>次の手順へ</a:t>
            </a:r>
          </a:p>
        </xdr:txBody>
      </xdr:sp>
      <xdr:sp macro="" textlink="">
        <xdr:nvSpPr>
          <xdr:cNvPr id="9" name="手順" descr="Excel でフィル ハンドルを使用する方法を示します。">
            <a:extLst>
              <a:ext uri="{FF2B5EF4-FFF2-40B4-BE49-F238E27FC236}">
                <a16:creationId xmlns:a16="http://schemas.microsoft.com/office/drawing/2014/main" id="{2C5E67CA-8950-4794-805A-A2D41D268AB4}"/>
              </a:ext>
            </a:extLst>
          </xdr:cNvPr>
          <xdr:cNvSpPr txBox="1"/>
        </xdr:nvSpPr>
        <xdr:spPr>
          <a:xfrm>
            <a:off x="11725275" y="1566496"/>
            <a:ext cx="5300938" cy="252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Excel でフィル ハンドルを使用する方法を示します。</a:t>
            </a:r>
          </a:p>
        </xdr:txBody>
      </xdr:sp>
      <xdr:sp macro="" textlink="">
        <xdr:nvSpPr>
          <xdr:cNvPr id="10" name="手順" descr="数値 100 を含むセルをクリックします">
            <a:extLst>
              <a:ext uri="{FF2B5EF4-FFF2-40B4-BE49-F238E27FC236}">
                <a16:creationId xmlns:a16="http://schemas.microsoft.com/office/drawing/2014/main" id="{38AE517F-CB7C-49E0-8E2E-752EF66E7ECD}"/>
              </a:ext>
            </a:extLst>
          </xdr:cNvPr>
          <xdr:cNvSpPr txBox="1"/>
        </xdr:nvSpPr>
        <xdr:spPr>
          <a:xfrm>
            <a:off x="12135458" y="1912609"/>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数値 </a:t>
            </a:r>
            <a:r>
              <a:rPr lang="ja" sz="1100" b="1"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100</a:t>
            </a: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 を含むセルをクリックします。</a:t>
            </a:r>
          </a:p>
        </xdr:txBody>
      </xdr:sp>
      <xdr:sp macro="" textlink="">
        <xdr:nvSpPr>
          <xdr:cNvPr id="11" name="円 104" descr="1">
            <a:extLst>
              <a:ext uri="{FF2B5EF4-FFF2-40B4-BE49-F238E27FC236}">
                <a16:creationId xmlns:a16="http://schemas.microsoft.com/office/drawing/2014/main" id="{52356DCB-E5EF-4E7F-937A-6C1788CD7B11}"/>
              </a:ext>
            </a:extLst>
          </xdr:cNvPr>
          <xdr:cNvSpPr/>
        </xdr:nvSpPr>
        <xdr:spPr>
          <a:xfrm>
            <a:off x="11728424" y="187011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1</a:t>
            </a:r>
          </a:p>
        </xdr:txBody>
      </xdr:sp>
      <xdr:sp macro="" textlink="">
        <xdr:nvSpPr>
          <xdr:cNvPr id="12" name="手順" descr="カーソルが十字になるまで、セルの右下隅に置きます。&#10;">
            <a:extLst>
              <a:ext uri="{FF2B5EF4-FFF2-40B4-BE49-F238E27FC236}">
                <a16:creationId xmlns:a16="http://schemas.microsoft.com/office/drawing/2014/main" id="{F7EC2C8F-5FFE-4085-A2AA-7D011F60CE5A}"/>
              </a:ext>
            </a:extLst>
          </xdr:cNvPr>
          <xdr:cNvSpPr txBox="1"/>
        </xdr:nvSpPr>
        <xdr:spPr>
          <a:xfrm>
            <a:off x="12135457" y="2399529"/>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カーソルが十字になるまで、セルの右下隅に置きます。 </a:t>
            </a:r>
            <a:br>
              <a:rPr lang="en-US"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br>
            <a:endParaRPr lang="en-US"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13" name="円 106" descr="2">
            <a:extLst>
              <a:ext uri="{FF2B5EF4-FFF2-40B4-BE49-F238E27FC236}">
                <a16:creationId xmlns:a16="http://schemas.microsoft.com/office/drawing/2014/main" id="{7C94B36E-9E9F-43E7-B661-A3190395F536}"/>
              </a:ext>
            </a:extLst>
          </xdr:cNvPr>
          <xdr:cNvSpPr/>
        </xdr:nvSpPr>
        <xdr:spPr>
          <a:xfrm>
            <a:off x="11728424" y="235703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2</a:t>
            </a:r>
          </a:p>
        </xdr:txBody>
      </xdr:sp>
      <xdr:sp macro="" textlink="">
        <xdr:nvSpPr>
          <xdr:cNvPr id="14" name="手順" descr="十字をクリックし、3 つのセルだけ下にドラッグします。セルに合計の 110、120、130.が自動的に埋め込まれます。これは、&quot;下へ複写&quot; と呼ばれます&#10;">
            <a:extLst>
              <a:ext uri="{FF2B5EF4-FFF2-40B4-BE49-F238E27FC236}">
                <a16:creationId xmlns:a16="http://schemas.microsoft.com/office/drawing/2014/main" id="{4D266FFB-D851-4FFE-8155-6E46625A443F}"/>
              </a:ext>
            </a:extLst>
          </xdr:cNvPr>
          <xdr:cNvSpPr txBox="1"/>
        </xdr:nvSpPr>
        <xdr:spPr>
          <a:xfrm>
            <a:off x="12135458" y="2876665"/>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十字をクリックし、3 つのセルだけ下にドラッグします。セルに合計の </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110</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120</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130</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.が自動的に埋め込まれます。これは、"下へ複写" と呼ばれます。</a:t>
            </a:r>
          </a:p>
        </xdr:txBody>
      </xdr:sp>
      <xdr:sp macro="" textlink="">
        <xdr:nvSpPr>
          <xdr:cNvPr id="15" name="円 108" descr="3">
            <a:extLst>
              <a:ext uri="{FF2B5EF4-FFF2-40B4-BE49-F238E27FC236}">
                <a16:creationId xmlns:a16="http://schemas.microsoft.com/office/drawing/2014/main" id="{8BCECEE4-F151-4E1F-A035-BF235E9A210A}"/>
              </a:ext>
            </a:extLst>
          </xdr:cNvPr>
          <xdr:cNvSpPr/>
        </xdr:nvSpPr>
        <xdr:spPr>
          <a:xfrm>
            <a:off x="11728424" y="283416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3</a:t>
            </a:r>
          </a:p>
        </xdr:txBody>
      </xdr:sp>
      <xdr:sp macro="" textlink="">
        <xdr:nvSpPr>
          <xdr:cNvPr id="16" name="手順" descr="200 を含む黄色のセルを選択し、もう一度フィルしますが、今回はフィル ハンドルを右にドラッグしてセルに値を埋め込みます。これは、&quot;右へ複写&quot; と呼ばれます">
            <a:extLst>
              <a:ext uri="{FF2B5EF4-FFF2-40B4-BE49-F238E27FC236}">
                <a16:creationId xmlns:a16="http://schemas.microsoft.com/office/drawing/2014/main" id="{A9BD6301-85FA-42D4-B716-89226099B43B}"/>
              </a:ext>
            </a:extLst>
          </xdr:cNvPr>
          <xdr:cNvSpPr txBox="1"/>
        </xdr:nvSpPr>
        <xdr:spPr>
          <a:xfrm>
            <a:off x="12135458" y="3539251"/>
            <a:ext cx="4809516" cy="7811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1100" b="1"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200</a:t>
            </a:r>
            <a:r>
              <a:rPr lang="en-US" altLang="ja" sz="1100" b="1"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 </a:t>
            </a: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を含む黄色のセルを選択し、もう一度フィルしますが、今回はフィル ハンドルを右にドラッグしてセルに値を埋め込みます。</a:t>
            </a:r>
            <a:r>
              <a:rPr lang="ja" sz="1100" b="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これは、"右へ複写" と呼ばれます。</a:t>
            </a:r>
            <a:endParaRPr kumimoji="0" lang="en-US"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17" name="円 110" descr="4">
            <a:extLst>
              <a:ext uri="{FF2B5EF4-FFF2-40B4-BE49-F238E27FC236}">
                <a16:creationId xmlns:a16="http://schemas.microsoft.com/office/drawing/2014/main" id="{880E9250-775A-43CC-94CF-CA4EDF14FE31}"/>
              </a:ext>
            </a:extLst>
          </xdr:cNvPr>
          <xdr:cNvSpPr/>
        </xdr:nvSpPr>
        <xdr:spPr>
          <a:xfrm>
            <a:off x="11728424" y="349675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4</a:t>
            </a:r>
          </a:p>
        </xdr:txBody>
      </xdr:sp>
    </xdr:grpSp>
    <xdr:clientData/>
  </xdr:oneCellAnchor>
  <xdr:oneCellAnchor>
    <xdr:from>
      <xdr:col>6</xdr:col>
      <xdr:colOff>1084345</xdr:colOff>
      <xdr:row>3</xdr:row>
      <xdr:rowOff>0</xdr:rowOff>
    </xdr:from>
    <xdr:ext cx="2049380" cy="2228850"/>
    <xdr:grpSp>
      <xdr:nvGrpSpPr>
        <xdr:cNvPr id="18" name="グループ 8" descr="特別課題&#10;クリックしてドラッグし、これら 4 つのセルを選択し、Ctrl + D キーを押します。これは、下へ複写のショートカット キーです。右へ複写のショートカット キーがわかりますか? &#10;">
          <a:extLst>
            <a:ext uri="{FF2B5EF4-FFF2-40B4-BE49-F238E27FC236}">
              <a16:creationId xmlns:a16="http://schemas.microsoft.com/office/drawing/2014/main" id="{681D2996-CC97-49BF-9816-5A08DCE19E02}"/>
            </a:ext>
          </a:extLst>
        </xdr:cNvPr>
        <xdr:cNvGrpSpPr/>
      </xdr:nvGrpSpPr>
      <xdr:grpSpPr>
        <a:xfrm>
          <a:off x="10520445" y="1143000"/>
          <a:ext cx="2049380" cy="2228850"/>
          <a:chOff x="9304420" y="1209675"/>
          <a:chExt cx="2049380" cy="2228850"/>
        </a:xfrm>
      </xdr:grpSpPr>
      <xdr:grpSp>
        <xdr:nvGrpSpPr>
          <xdr:cNvPr id="19" name="グループ 116" descr="かっこ状の線">
            <a:extLst>
              <a:ext uri="{FF2B5EF4-FFF2-40B4-BE49-F238E27FC236}">
                <a16:creationId xmlns:a16="http://schemas.microsoft.com/office/drawing/2014/main" id="{FD81CED2-619C-4DCF-82CE-437050EF1897}"/>
              </a:ext>
            </a:extLst>
          </xdr:cNvPr>
          <xdr:cNvGrpSpPr/>
        </xdr:nvGrpSpPr>
        <xdr:grpSpPr>
          <a:xfrm rot="599914">
            <a:off x="9304420" y="1235818"/>
            <a:ext cx="281570" cy="779592"/>
            <a:chOff x="9871108" y="1184220"/>
            <a:chExt cx="273326" cy="789155"/>
          </a:xfrm>
        </xdr:grpSpPr>
        <xdr:sp macro="" textlink="">
          <xdr:nvSpPr>
            <xdr:cNvPr id="22" name="フリーフォーム:図形 117" descr="かっこ状の線">
              <a:extLst>
                <a:ext uri="{FF2B5EF4-FFF2-40B4-BE49-F238E27FC236}">
                  <a16:creationId xmlns:a16="http://schemas.microsoft.com/office/drawing/2014/main" id="{A7F02660-8ABD-4C6C-8229-7D16F4F2B04C}"/>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23" name="フリーフォーム:図形 118" descr="かっこ状の線">
              <a:extLst>
                <a:ext uri="{FF2B5EF4-FFF2-40B4-BE49-F238E27FC236}">
                  <a16:creationId xmlns:a16="http://schemas.microsoft.com/office/drawing/2014/main" id="{D0CC2C18-70E4-4618-8CC5-A91B930EF30E}"/>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grpSp>
      <xdr:sp macro="" textlink="">
        <xdr:nvSpPr>
          <xdr:cNvPr id="20" name="手順" descr="特別課題&#10;クリックしてドラッグし、これら 4 つのセルを選択し、Ctrl + D キーを押します。これは、下へ複写のショートカット キーです。右へ複写のショートカット キーがわかりますか? ">
            <a:extLst>
              <a:ext uri="{FF2B5EF4-FFF2-40B4-BE49-F238E27FC236}">
                <a16:creationId xmlns:a16="http://schemas.microsoft.com/office/drawing/2014/main" id="{FEA47BB1-F2C4-4D0D-BA8C-EE38EFA0A3AE}"/>
              </a:ext>
            </a:extLst>
          </xdr:cNvPr>
          <xdr:cNvSpPr txBox="1"/>
        </xdr:nvSpPr>
        <xdr:spPr>
          <a:xfrm>
            <a:off x="9923106" y="1209675"/>
            <a:ext cx="1430694" cy="2228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200" b="1" kern="0">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rPr>
              <a:t>特別課題</a:t>
            </a:r>
            <a:endParaRPr lang="en-US" sz="1200" b="1">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endParaRPr>
          </a:p>
          <a:p>
            <a:pPr rtl="0" eaLnBrk="1" fontAlgn="auto" latinLnBrk="0" hangingPunct="1"/>
            <a:r>
              <a:rPr lang="ja" sz="1100" b="0" i="0" kern="1200" baseline="0">
                <a:solidFill>
                  <a:schemeClr val="dk1"/>
                </a:solidFill>
                <a:effectLst/>
                <a:latin typeface="Meiryo UI" panose="020B0604030504040204" pitchFamily="50" charset="-128"/>
                <a:ea typeface="Meiryo UI" panose="020B0604030504040204" pitchFamily="50" charset="-128"/>
                <a:cs typeface="+mn-cs"/>
              </a:rPr>
              <a:t>クリックしてドラッグし、これら 4 つのセルを選択し、Ctrl + D キーを押します。これは、下へ複写のショートカット キーです。右</a:t>
            </a:r>
            <a:r>
              <a:rPr lang="ja" sz="1100" b="0" i="1" kern="1200" baseline="0">
                <a:solidFill>
                  <a:schemeClr val="dk1"/>
                </a:solidFill>
                <a:effectLst/>
                <a:latin typeface="Meiryo UI" panose="020B0604030504040204" pitchFamily="50" charset="-128"/>
                <a:ea typeface="Meiryo UI" panose="020B0604030504040204" pitchFamily="50" charset="-128"/>
                <a:cs typeface="+mn-cs"/>
              </a:rPr>
              <a:t>へ複写のショートカット キーがわかりますか? </a:t>
            </a:r>
            <a:endParaRPr lang="en-US" sz="1100">
              <a:effectLst/>
              <a:latin typeface="Meiryo UI" panose="020B0604030504040204" pitchFamily="50" charset="-128"/>
              <a:ea typeface="Meiryo UI" panose="020B0604030504040204" pitchFamily="50" charset="-128"/>
            </a:endParaRPr>
          </a:p>
        </xdr:txBody>
      </xdr:sp>
      <xdr:pic>
        <xdr:nvPicPr>
          <xdr:cNvPr id="21" name="グラフィック 263" descr="リボン">
            <a:extLst>
              <a:ext uri="{FF2B5EF4-FFF2-40B4-BE49-F238E27FC236}">
                <a16:creationId xmlns:a16="http://schemas.microsoft.com/office/drawing/2014/main" id="{AF8CB23A-D050-4D04-A133-BAB4D4AD27C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563658" y="1264439"/>
            <a:ext cx="471540" cy="439238"/>
          </a:xfrm>
          <a:prstGeom prst="rect">
            <a:avLst/>
          </a:prstGeom>
        </xdr:spPr>
      </xdr:pic>
    </xdr:grpSp>
    <xdr:clientData/>
  </xdr:oneCellAnchor>
  <xdr:oneCellAnchor>
    <xdr:from>
      <xdr:col>0</xdr:col>
      <xdr:colOff>394917</xdr:colOff>
      <xdr:row>25</xdr:row>
      <xdr:rowOff>149663</xdr:rowOff>
    </xdr:from>
    <xdr:ext cx="5695950" cy="3041212"/>
    <xdr:grpSp>
      <xdr:nvGrpSpPr>
        <xdr:cNvPr id="24" name="フィル ハンドルを使用してセルをコピーする" descr="フィル ハンドルを使用してセルをコピーする&#10;フィルするときに、数値を変更する必要がない場合もあります。または、隣接するセルに値をコピーするだけの場合もあります。その方法を次に示します。&#10;農産物という単語を含むセルをクリックします。カーソルが十字になるまで、セルの右下隅に置き、3 つのセルだけ下にドラッグします。&#10;ここで、果物という単語を含むセルを選択します。もう一度カーソルを右下隅に置き、十字になったら、ダブルクリックします。これは、長い列に値を埋め込む必要がある場合に下へ複写するもう 1 つの方法です">
          <a:extLst>
            <a:ext uri="{FF2B5EF4-FFF2-40B4-BE49-F238E27FC236}">
              <a16:creationId xmlns:a16="http://schemas.microsoft.com/office/drawing/2014/main" id="{36498FD7-FDF0-4D3F-B515-10658AB870E5}"/>
            </a:ext>
          </a:extLst>
        </xdr:cNvPr>
        <xdr:cNvGrpSpPr/>
      </xdr:nvGrpSpPr>
      <xdr:grpSpPr>
        <a:xfrm>
          <a:off x="394917" y="5483663"/>
          <a:ext cx="5695950" cy="3041212"/>
          <a:chOff x="0" y="-9524"/>
          <a:chExt cx="5695950" cy="3035106"/>
        </a:xfrm>
      </xdr:grpSpPr>
      <xdr:sp macro="" textlink="">
        <xdr:nvSpPr>
          <xdr:cNvPr id="25" name="四角形 114" descr="背景">
            <a:extLst>
              <a:ext uri="{FF2B5EF4-FFF2-40B4-BE49-F238E27FC236}">
                <a16:creationId xmlns:a16="http://schemas.microsoft.com/office/drawing/2014/main" id="{D9D6BDB8-BDFE-45F2-B33E-3461A68C96A0}"/>
              </a:ext>
            </a:extLst>
          </xdr:cNvPr>
          <xdr:cNvSpPr/>
        </xdr:nvSpPr>
        <xdr:spPr>
          <a:xfrm>
            <a:off x="0" y="-9524"/>
            <a:ext cx="5695950" cy="3035106"/>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26" name="手順" descr="フィル ハンドルを使用してセルをコピーする">
            <a:extLst>
              <a:ext uri="{FF2B5EF4-FFF2-40B4-BE49-F238E27FC236}">
                <a16:creationId xmlns:a16="http://schemas.microsoft.com/office/drawing/2014/main" id="{E66AA3FD-F3FD-4EEE-888E-43F36C268623}"/>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フィル ハンドルを使用してセルをコピーする</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27" name="直線​​コネクタ 122" descr="装飾線">
            <a:extLst>
              <a:ext uri="{FF2B5EF4-FFF2-40B4-BE49-F238E27FC236}">
                <a16:creationId xmlns:a16="http://schemas.microsoft.com/office/drawing/2014/main" id="{385BE748-A096-4E93-B7EC-BEBEE5C8EBCE}"/>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123" descr="装飾線">
            <a:extLst>
              <a:ext uri="{FF2B5EF4-FFF2-40B4-BE49-F238E27FC236}">
                <a16:creationId xmlns:a16="http://schemas.microsoft.com/office/drawing/2014/main" id="{CEE53813-907E-4ECF-BC5F-BFAFAB92DFEA}"/>
              </a:ext>
            </a:extLst>
          </xdr:cNvPr>
          <xdr:cNvCxnSpPr>
            <a:cxnSpLocks/>
          </xdr:cNvCxnSpPr>
        </xdr:nvCxnSpPr>
        <xdr:spPr>
          <a:xfrm>
            <a:off x="234924" y="2761658"/>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9" name="手順" descr="フィルするときに、数値を変更する必要がない場合もあります。または、隣接するセルに値をコピーするだけの場合もあります。その方法を次に示します。">
            <a:extLst>
              <a:ext uri="{FF2B5EF4-FFF2-40B4-BE49-F238E27FC236}">
                <a16:creationId xmlns:a16="http://schemas.microsoft.com/office/drawing/2014/main" id="{6AA6CE99-6C69-45AE-B76E-969F73446602}"/>
              </a:ext>
            </a:extLst>
          </xdr:cNvPr>
          <xdr:cNvSpPr txBox="1"/>
        </xdr:nvSpPr>
        <xdr:spPr>
          <a:xfrm>
            <a:off x="228600" y="699721"/>
            <a:ext cx="5224833" cy="420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100">
                <a:latin typeface="Meiryo UI" panose="020B0604030504040204" pitchFamily="50" charset="-128"/>
                <a:ea typeface="Meiryo UI" panose="020B0604030504040204" pitchFamily="50" charset="-128"/>
                <a:cs typeface="Segoe UI" panose="020B0502040204020203" pitchFamily="34" charset="0"/>
              </a:rPr>
              <a:t>フィルするときに、数値を変更する必要がない場合もあります。または、隣接するセルに値をコピーするだけの場合もあります。その方法を次に示します。</a:t>
            </a:r>
          </a:p>
        </xdr:txBody>
      </xdr:sp>
      <xdr:sp macro="" textlink="">
        <xdr:nvSpPr>
          <xdr:cNvPr id="30" name="手順" descr="農産物という単語を含むセルをクリックします。カーソルが十字になるまで、セルの右下隅に置き、3 つのセルだけ下にドラッグします">
            <a:extLst>
              <a:ext uri="{FF2B5EF4-FFF2-40B4-BE49-F238E27FC236}">
                <a16:creationId xmlns:a16="http://schemas.microsoft.com/office/drawing/2014/main" id="{285317DD-74E8-4CEF-ABA6-1DD66D3489A4}"/>
              </a:ext>
            </a:extLst>
          </xdr:cNvPr>
          <xdr:cNvSpPr txBox="1"/>
        </xdr:nvSpPr>
        <xdr:spPr>
          <a:xfrm>
            <a:off x="638783" y="1302525"/>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農産物</a:t>
            </a:r>
            <a:r>
              <a:rPr lang="ja" sz="1100" b="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という単語を含むセルをクリックします</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カーソルが十字になるまで、セルの右下隅に置き、3 つのセルだけ下にドラッグします。</a:t>
            </a:r>
          </a:p>
        </xdr:txBody>
      </xdr:sp>
      <xdr:sp macro="" textlink="">
        <xdr:nvSpPr>
          <xdr:cNvPr id="31" name="円 126" descr="1">
            <a:extLst>
              <a:ext uri="{FF2B5EF4-FFF2-40B4-BE49-F238E27FC236}">
                <a16:creationId xmlns:a16="http://schemas.microsoft.com/office/drawing/2014/main" id="{C82DD91F-8A9D-49F5-BF05-5D55D16AB70A}"/>
              </a:ext>
            </a:extLst>
          </xdr:cNvPr>
          <xdr:cNvSpPr/>
        </xdr:nvSpPr>
        <xdr:spPr>
          <a:xfrm>
            <a:off x="231749" y="126002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1</a:t>
            </a:r>
          </a:p>
        </xdr:txBody>
      </xdr:sp>
      <xdr:sp macro="" textlink="">
        <xdr:nvSpPr>
          <xdr:cNvPr id="32" name="手順" descr="ここで、果物という単語を含むセルを選択します。もう一度カーソルを右下隅に置き、十字になったら、ダブルクリックします。これは、長い列に値を埋め込む必要がある場合に下へ複写するもう 1 つの方法です">
            <a:extLst>
              <a:ext uri="{FF2B5EF4-FFF2-40B4-BE49-F238E27FC236}">
                <a16:creationId xmlns:a16="http://schemas.microsoft.com/office/drawing/2014/main" id="{AC3C7B00-FB47-4C3F-AC70-27D1853104E2}"/>
              </a:ext>
            </a:extLst>
          </xdr:cNvPr>
          <xdr:cNvSpPr txBox="1"/>
        </xdr:nvSpPr>
        <xdr:spPr>
          <a:xfrm>
            <a:off x="638782" y="1884373"/>
            <a:ext cx="4809517" cy="751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ここで、</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果物</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という単語を含むセルを選択します。もう一度カーソルを右下隅に置き、十字になったら、ダブルクリックします。これは、長い列に値を埋め込む必要がある場合に下へ複写するもう 1 つの方法です。 </a:t>
            </a:r>
          </a:p>
        </xdr:txBody>
      </xdr:sp>
      <xdr:sp macro="" textlink="">
        <xdr:nvSpPr>
          <xdr:cNvPr id="33" name="円 128" descr="2">
            <a:extLst>
              <a:ext uri="{FF2B5EF4-FFF2-40B4-BE49-F238E27FC236}">
                <a16:creationId xmlns:a16="http://schemas.microsoft.com/office/drawing/2014/main" id="{5E5CD2A6-B9EA-4A05-A7F2-1C9AA31D2A88}"/>
              </a:ext>
            </a:extLst>
          </xdr:cNvPr>
          <xdr:cNvSpPr/>
        </xdr:nvSpPr>
        <xdr:spPr>
          <a:xfrm>
            <a:off x="231749" y="184187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2</a:t>
            </a:r>
          </a:p>
        </xdr:txBody>
      </xdr:sp>
    </xdr:grpSp>
    <xdr:clientData/>
  </xdr:oneCellAnchor>
  <xdr:oneCellAnchor>
    <xdr:from>
      <xdr:col>2</xdr:col>
      <xdr:colOff>333375</xdr:colOff>
      <xdr:row>46</xdr:row>
      <xdr:rowOff>44429</xdr:rowOff>
    </xdr:from>
    <xdr:ext cx="4010025" cy="2308246"/>
    <xdr:grpSp>
      <xdr:nvGrpSpPr>
        <xdr:cNvPr id="34" name="グループ 3" descr="重要な詳細情報&#10;このセルを選択し、フィル ハンドルを 3 セルだけ下にドラッグします。&#10;その後は、このボタンをクリックします。&#10;これは、オートフィル オプション ボタンです。これにより、すぐにフィルを変更できます。[セルのコピー]、[書式のみコピー (フィル)] などの別のオプションを選択します。これらがいつ役に立つかわかりません">
          <a:extLst>
            <a:ext uri="{FF2B5EF4-FFF2-40B4-BE49-F238E27FC236}">
              <a16:creationId xmlns:a16="http://schemas.microsoft.com/office/drawing/2014/main" id="{7D05E363-C897-4888-B017-C5505D10D95E}"/>
            </a:ext>
          </a:extLst>
        </xdr:cNvPr>
        <xdr:cNvGrpSpPr/>
      </xdr:nvGrpSpPr>
      <xdr:grpSpPr>
        <a:xfrm>
          <a:off x="6721475" y="9378929"/>
          <a:ext cx="4010025" cy="2308246"/>
          <a:chOff x="6705600" y="9845654"/>
          <a:chExt cx="4010025" cy="2308246"/>
        </a:xfrm>
      </xdr:grpSpPr>
      <xdr:sp macro="" textlink="">
        <xdr:nvSpPr>
          <xdr:cNvPr id="35" name="フリーフォーム:図形 79" descr="矢印">
            <a:extLst>
              <a:ext uri="{FF2B5EF4-FFF2-40B4-BE49-F238E27FC236}">
                <a16:creationId xmlns:a16="http://schemas.microsoft.com/office/drawing/2014/main" id="{C5084B5D-2314-42D1-AD8D-D2E08F3F4E0F}"/>
              </a:ext>
            </a:extLst>
          </xdr:cNvPr>
          <xdr:cNvSpPr/>
        </xdr:nvSpPr>
        <xdr:spPr>
          <a:xfrm>
            <a:off x="8201025" y="9845654"/>
            <a:ext cx="2305049" cy="984271"/>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headEnd type="triangle"/>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36" name="手順" descr="重要な詳細情報&#10;このセルを選択し、フィル ハンドルを 3 セルだけ下にドラッグします。&#10;その後は、このボタンをクリックします。&#10;これは、オートフィル オプション ボタンです。これにより、すぐにフィルを変更できます。[セルのコピー]、[書式のみコピー (フィル)] などの別のオプションを選択します。これらがいつ役に立つかわかりません">
            <a:extLst>
              <a:ext uri="{FF2B5EF4-FFF2-40B4-BE49-F238E27FC236}">
                <a16:creationId xmlns:a16="http://schemas.microsoft.com/office/drawing/2014/main" id="{1DAF52E5-875C-4687-9920-D2F1482003AA}"/>
              </a:ext>
            </a:extLst>
          </xdr:cNvPr>
          <xdr:cNvSpPr txBox="1"/>
        </xdr:nvSpPr>
        <xdr:spPr>
          <a:xfrm>
            <a:off x="7077075" y="10623960"/>
            <a:ext cx="3638550" cy="1529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200" b="1" kern="0">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rPr>
              <a:t>重要な詳細情報</a:t>
            </a:r>
            <a:endParaRPr lang="en-US" sz="1200" b="1">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endParaRPr>
          </a:p>
          <a:p>
            <a:pPr rtl="0" eaLnBrk="1" fontAlgn="auto" latinLnBrk="0" hangingPunct="1"/>
            <a:r>
              <a:rPr lang="ja" sz="1100" b="0" i="0" kern="1200" baseline="0">
                <a:solidFill>
                  <a:schemeClr val="dk1"/>
                </a:solidFill>
                <a:effectLst/>
                <a:latin typeface="Meiryo UI" panose="020B0604030504040204" pitchFamily="50" charset="-128"/>
                <a:ea typeface="Meiryo UI" panose="020B0604030504040204" pitchFamily="50" charset="-128"/>
                <a:cs typeface="+mn-cs"/>
              </a:rPr>
              <a:t>このセルを選択し、フィル ハンドルを 3 セルだけ下にドラッグします。その後は、このボタンをクリックします。</a:t>
            </a:r>
          </a:p>
          <a:p>
            <a:pPr rtl="0" eaLnBrk="1" fontAlgn="auto" latinLnBrk="0" hangingPunct="1"/>
            <a:r>
              <a:rPr lang="ja" sz="1100" b="0" i="0" kern="1200" baseline="0">
                <a:solidFill>
                  <a:schemeClr val="dk1"/>
                </a:solidFill>
                <a:effectLst/>
                <a:latin typeface="Meiryo UI" panose="020B0604030504040204" pitchFamily="50" charset="-128"/>
                <a:ea typeface="Meiryo UI" panose="020B0604030504040204" pitchFamily="50" charset="-128"/>
                <a:cs typeface="+mn-cs"/>
              </a:rPr>
              <a:t>これは、</a:t>
            </a:r>
            <a:r>
              <a:rPr lang="ja" sz="1100" b="1" i="0" kern="1200" baseline="0">
                <a:solidFill>
                  <a:schemeClr val="dk1"/>
                </a:solidFill>
                <a:effectLst/>
                <a:latin typeface="Meiryo UI" panose="020B0604030504040204" pitchFamily="50" charset="-128"/>
                <a:ea typeface="Meiryo UI" panose="020B0604030504040204" pitchFamily="50" charset="-128"/>
                <a:cs typeface="+mn-cs"/>
              </a:rPr>
              <a:t>オートフィル オプション</a:t>
            </a:r>
            <a:r>
              <a:rPr lang="ja" sz="1100" b="0" i="0" kern="1200" baseline="0">
                <a:solidFill>
                  <a:schemeClr val="dk1"/>
                </a:solidFill>
                <a:effectLst/>
                <a:latin typeface="Meiryo UI" panose="020B0604030504040204" pitchFamily="50" charset="-128"/>
                <a:ea typeface="Meiryo UI" panose="020B0604030504040204" pitchFamily="50" charset="-128"/>
                <a:cs typeface="+mn-cs"/>
              </a:rPr>
              <a:t> ボタンです。これにより、すぐにフィルを変更できます。[セルのコピー]、[書式のみコピー (フィル)] などの別のオプションを選択します。これらがいつ役に立つかわかりません。</a:t>
            </a:r>
          </a:p>
          <a:p>
            <a:pPr rtl="0" eaLnBrk="1" fontAlgn="auto" latinLnBrk="0" hangingPunct="1"/>
            <a:endParaRPr lang="en-US" sz="1000" b="0" i="0" kern="1200" baseline="0">
              <a:solidFill>
                <a:schemeClr val="dk1"/>
              </a:solidFill>
              <a:effectLst/>
              <a:latin typeface="Meiryo UI" panose="020B0604030504040204" pitchFamily="50" charset="-128"/>
              <a:ea typeface="Meiryo UI" panose="020B0604030504040204" pitchFamily="50" charset="-128"/>
              <a:cs typeface="+mn-cs"/>
            </a:endParaRPr>
          </a:p>
        </xdr:txBody>
      </xdr:sp>
      <xdr:pic>
        <xdr:nvPicPr>
          <xdr:cNvPr id="37" name="グラフィック 147" descr="眼鏡">
            <a:extLst>
              <a:ext uri="{FF2B5EF4-FFF2-40B4-BE49-F238E27FC236}">
                <a16:creationId xmlns:a16="http://schemas.microsoft.com/office/drawing/2014/main" id="{CF7305C4-67A7-4BF7-AD21-85A04E2EDACB}"/>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6705600" y="10585887"/>
            <a:ext cx="323835" cy="364733"/>
          </a:xfrm>
          <a:prstGeom prst="rect">
            <a:avLst/>
          </a:prstGeom>
        </xdr:spPr>
      </xdr:pic>
      <xdr:pic>
        <xdr:nvPicPr>
          <xdr:cNvPr id="38" name="図 37" descr="オートフィル オプション">
            <a:extLst>
              <a:ext uri="{FF2B5EF4-FFF2-40B4-BE49-F238E27FC236}">
                <a16:creationId xmlns:a16="http://schemas.microsoft.com/office/drawing/2014/main" id="{3D12721F-4B11-4A60-A2A8-88060A6DD7C8}"/>
              </a:ext>
            </a:extLst>
          </xdr:cNvPr>
          <xdr:cNvPicPr>
            <a:picLocks noChangeAspect="1"/>
          </xdr:cNvPicPr>
        </xdr:nvPicPr>
        <xdr:blipFill rotWithShape="1">
          <a:blip xmlns:r="http://schemas.openxmlformats.org/officeDocument/2006/relationships" r:embed="rId6"/>
          <a:srcRect l="15611" t="14187" r="4668" b="11100"/>
          <a:stretch/>
        </xdr:blipFill>
        <xdr:spPr>
          <a:xfrm>
            <a:off x="9122367" y="11170337"/>
            <a:ext cx="189507" cy="191986"/>
          </a:xfrm>
          <a:prstGeom prst="rect">
            <a:avLst/>
          </a:prstGeom>
        </xdr:spPr>
      </xdr:pic>
    </xdr:grpSp>
    <xdr:clientData/>
  </xdr:oneCellAnchor>
  <xdr:oneCellAnchor>
    <xdr:from>
      <xdr:col>0</xdr:col>
      <xdr:colOff>392055</xdr:colOff>
      <xdr:row>43</xdr:row>
      <xdr:rowOff>15817</xdr:rowOff>
    </xdr:from>
    <xdr:ext cx="5695950" cy="4051357"/>
    <xdr:grpSp>
      <xdr:nvGrpSpPr>
        <xdr:cNvPr id="39" name="連続データのフィル" descr="連続データのフィル&#10;Excel では、連続データに基づいて、一部のセルに自動的に入力できます。たとえば、1 つのセルに 1 月と入力し、その他のセルに 2 月、3 月などと入力できます。&#10;1 月という単語を含むセルをクリックします。&#10;カーソルが十字になるまで、セルの右下隅に置き、2 つのセルだけ右にドラッグします。連続データが検出され、2 月と 3 月に値が埋め込まれます。&#10;第 1 週を含むセルを選択します&#10;もう一度カーソルを右下隅に置き、十字になったら、ダブルクリックします。">
          <a:extLst>
            <a:ext uri="{FF2B5EF4-FFF2-40B4-BE49-F238E27FC236}">
              <a16:creationId xmlns:a16="http://schemas.microsoft.com/office/drawing/2014/main" id="{64CE67A4-2E25-47FB-89D6-57EBA3C60B3A}"/>
            </a:ext>
          </a:extLst>
        </xdr:cNvPr>
        <xdr:cNvGrpSpPr/>
      </xdr:nvGrpSpPr>
      <xdr:grpSpPr>
        <a:xfrm>
          <a:off x="392055" y="8778817"/>
          <a:ext cx="5695950" cy="4051357"/>
          <a:chOff x="0" y="-9524"/>
          <a:chExt cx="5695950" cy="3946524"/>
        </a:xfrm>
      </xdr:grpSpPr>
      <xdr:sp macro="" textlink="">
        <xdr:nvSpPr>
          <xdr:cNvPr id="40" name="四角形 163" descr="背景">
            <a:extLst>
              <a:ext uri="{FF2B5EF4-FFF2-40B4-BE49-F238E27FC236}">
                <a16:creationId xmlns:a16="http://schemas.microsoft.com/office/drawing/2014/main" id="{D47079CF-9DCB-4DB0-93D6-DD0EE1E12593}"/>
              </a:ext>
            </a:extLst>
          </xdr:cNvPr>
          <xdr:cNvSpPr/>
        </xdr:nvSpPr>
        <xdr:spPr>
          <a:xfrm>
            <a:off x="0" y="-9524"/>
            <a:ext cx="5695950" cy="394652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41" name="手順" descr="連続データのフィル">
            <a:extLst>
              <a:ext uri="{FF2B5EF4-FFF2-40B4-BE49-F238E27FC236}">
                <a16:creationId xmlns:a16="http://schemas.microsoft.com/office/drawing/2014/main" id="{FCB90787-9EF6-4754-80C5-AB8F1AB47C43}"/>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連続データのフィル</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42" name="直線​​コネクタ 165" descr="装飾線">
            <a:extLst>
              <a:ext uri="{FF2B5EF4-FFF2-40B4-BE49-F238E27FC236}">
                <a16:creationId xmlns:a16="http://schemas.microsoft.com/office/drawing/2014/main" id="{1B4DC657-1E6F-4C69-B460-C1BB7A689FF3}"/>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43" name="直線​​コネクタ 166" descr="装飾線">
            <a:extLst>
              <a:ext uri="{FF2B5EF4-FFF2-40B4-BE49-F238E27FC236}">
                <a16:creationId xmlns:a16="http://schemas.microsoft.com/office/drawing/2014/main" id="{74D5AD6B-65D5-42B6-BDC8-E0AC5FCA98F5}"/>
              </a:ext>
            </a:extLst>
          </xdr:cNvPr>
          <xdr:cNvCxnSpPr>
            <a:cxnSpLocks/>
          </xdr:cNvCxnSpPr>
        </xdr:nvCxnSpPr>
        <xdr:spPr>
          <a:xfrm>
            <a:off x="234924" y="37338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44" name="手順" descr="Excel では、連続データに基づいて、一部のセルに自動的に入力できます。たとえば、1 つのセルに 1 月と入力し、その他のセルに 2 月、3 月などと入力できます。&#10;">
            <a:extLst>
              <a:ext uri="{FF2B5EF4-FFF2-40B4-BE49-F238E27FC236}">
                <a16:creationId xmlns:a16="http://schemas.microsoft.com/office/drawing/2014/main" id="{69E06A9C-6CC4-4DA8-9B69-F25076337CE5}"/>
              </a:ext>
            </a:extLst>
          </xdr:cNvPr>
          <xdr:cNvSpPr txBox="1"/>
        </xdr:nvSpPr>
        <xdr:spPr>
          <a:xfrm>
            <a:off x="228600" y="699721"/>
            <a:ext cx="5237220" cy="420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n-US" altLang="ja" sz="1100">
                <a:latin typeface="Meiryo UI" panose="020B0604030504040204" pitchFamily="50" charset="-128"/>
                <a:ea typeface="Meiryo UI" panose="020B0604030504040204" pitchFamily="50" charset="-128"/>
                <a:cs typeface="Segoe UI" panose="020B0502040204020203" pitchFamily="34" charset="0"/>
              </a:rPr>
              <a:t>Excel </a:t>
            </a:r>
            <a:r>
              <a:rPr lang="ja-JP" altLang="en-US" sz="1100">
                <a:latin typeface="Meiryo UI" panose="020B0604030504040204" pitchFamily="50" charset="-128"/>
                <a:ea typeface="Meiryo UI" panose="020B0604030504040204" pitchFamily="50" charset="-128"/>
                <a:cs typeface="Segoe UI" panose="020B0502040204020203" pitchFamily="34" charset="0"/>
              </a:rPr>
              <a:t>では、連続データに基づいて、一部のセルに自動的に入力できます。たとえば、</a:t>
            </a:r>
            <a:r>
              <a:rPr lang="en-US" altLang="ja-JP" sz="1100">
                <a:latin typeface="Meiryo UI" panose="020B0604030504040204" pitchFamily="50" charset="-128"/>
                <a:ea typeface="Meiryo UI" panose="020B0604030504040204" pitchFamily="50" charset="-128"/>
                <a:cs typeface="Segoe UI" panose="020B0502040204020203" pitchFamily="34" charset="0"/>
              </a:rPr>
              <a:t>1 </a:t>
            </a:r>
            <a:r>
              <a:rPr lang="ja-JP" altLang="en-US" sz="1100">
                <a:latin typeface="Meiryo UI" panose="020B0604030504040204" pitchFamily="50" charset="-128"/>
                <a:ea typeface="Meiryo UI" panose="020B0604030504040204" pitchFamily="50" charset="-128"/>
                <a:cs typeface="Segoe UI" panose="020B0502040204020203" pitchFamily="34" charset="0"/>
              </a:rPr>
              <a:t>つのセルに </a:t>
            </a:r>
            <a:r>
              <a:rPr lang="en-US" altLang="ja-JP" sz="1100">
                <a:latin typeface="Meiryo UI" panose="020B0604030504040204" pitchFamily="50" charset="-128"/>
                <a:ea typeface="Meiryo UI" panose="020B0604030504040204" pitchFamily="50" charset="-128"/>
                <a:cs typeface="Segoe UI" panose="020B0502040204020203" pitchFamily="34" charset="0"/>
              </a:rPr>
              <a:t>1 </a:t>
            </a:r>
            <a:r>
              <a:rPr lang="ja-JP" altLang="en-US" sz="1100">
                <a:latin typeface="Meiryo UI" panose="020B0604030504040204" pitchFamily="50" charset="-128"/>
                <a:ea typeface="Meiryo UI" panose="020B0604030504040204" pitchFamily="50" charset="-128"/>
                <a:cs typeface="Segoe UI" panose="020B0502040204020203" pitchFamily="34" charset="0"/>
              </a:rPr>
              <a:t>月と入力し、その他のセルに </a:t>
            </a:r>
            <a:r>
              <a:rPr lang="en-US" altLang="ja-JP" sz="1100">
                <a:latin typeface="Meiryo UI" panose="020B0604030504040204" pitchFamily="50" charset="-128"/>
                <a:ea typeface="Meiryo UI" panose="020B0604030504040204" pitchFamily="50" charset="-128"/>
                <a:cs typeface="Segoe UI" panose="020B0502040204020203" pitchFamily="34" charset="0"/>
              </a:rPr>
              <a:t>2 </a:t>
            </a:r>
            <a:r>
              <a:rPr lang="ja-JP" altLang="en-US" sz="1100">
                <a:latin typeface="Meiryo UI" panose="020B0604030504040204" pitchFamily="50" charset="-128"/>
                <a:ea typeface="Meiryo UI" panose="020B0604030504040204" pitchFamily="50" charset="-128"/>
                <a:cs typeface="Segoe UI" panose="020B0502040204020203" pitchFamily="34" charset="0"/>
              </a:rPr>
              <a:t>月、</a:t>
            </a:r>
            <a:r>
              <a:rPr lang="en-US" altLang="ja-JP" sz="1100">
                <a:latin typeface="Meiryo UI" panose="020B0604030504040204" pitchFamily="50" charset="-128"/>
                <a:ea typeface="Meiryo UI" panose="020B0604030504040204" pitchFamily="50" charset="-128"/>
                <a:cs typeface="Segoe UI" panose="020B0502040204020203" pitchFamily="34" charset="0"/>
              </a:rPr>
              <a:t>3 </a:t>
            </a:r>
            <a:r>
              <a:rPr lang="ja-JP" altLang="en-US" sz="1100">
                <a:latin typeface="Meiryo UI" panose="020B0604030504040204" pitchFamily="50" charset="-128"/>
                <a:ea typeface="Meiryo UI" panose="020B0604030504040204" pitchFamily="50" charset="-128"/>
                <a:cs typeface="Segoe UI" panose="020B0502040204020203" pitchFamily="34" charset="0"/>
              </a:rPr>
              <a:t>月などと入力できます。</a:t>
            </a:r>
            <a:endParaRPr lang="ja" sz="1100">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45" name="手順" descr="1 月という単語を含むセルをクリックします">
            <a:extLst>
              <a:ext uri="{FF2B5EF4-FFF2-40B4-BE49-F238E27FC236}">
                <a16:creationId xmlns:a16="http://schemas.microsoft.com/office/drawing/2014/main" id="{71263A4C-E86C-4C16-9C05-23A02C6BBC9A}"/>
              </a:ext>
            </a:extLst>
          </xdr:cNvPr>
          <xdr:cNvSpPr txBox="1"/>
        </xdr:nvSpPr>
        <xdr:spPr>
          <a:xfrm>
            <a:off x="638783" y="1318809"/>
            <a:ext cx="4809516" cy="419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1月</a:t>
            </a:r>
            <a:r>
              <a:rPr lang="ja" sz="1100" b="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という単語を含むセルをクリックします。</a:t>
            </a:r>
          </a:p>
        </xdr:txBody>
      </xdr:sp>
      <xdr:sp macro="" textlink="">
        <xdr:nvSpPr>
          <xdr:cNvPr id="46" name="円 169" descr="1">
            <a:extLst>
              <a:ext uri="{FF2B5EF4-FFF2-40B4-BE49-F238E27FC236}">
                <a16:creationId xmlns:a16="http://schemas.microsoft.com/office/drawing/2014/main" id="{B49E6079-7518-448B-82ED-2D49907E6DDA}"/>
              </a:ext>
            </a:extLst>
          </xdr:cNvPr>
          <xdr:cNvSpPr/>
        </xdr:nvSpPr>
        <xdr:spPr>
          <a:xfrm>
            <a:off x="231749" y="127631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1</a:t>
            </a:r>
          </a:p>
        </xdr:txBody>
      </xdr:sp>
      <xdr:sp macro="" textlink="">
        <xdr:nvSpPr>
          <xdr:cNvPr id="47" name="手順" descr="カーソルが十字になるまで、セルの右下隅に置き、2 つのセルだけ右にドラッグします。連続データが検出され、2 月と 3 月に値が埋め込まれます">
            <a:extLst>
              <a:ext uri="{FF2B5EF4-FFF2-40B4-BE49-F238E27FC236}">
                <a16:creationId xmlns:a16="http://schemas.microsoft.com/office/drawing/2014/main" id="{3E636D68-6C00-40AF-8321-AF73FEB9934D}"/>
              </a:ext>
            </a:extLst>
          </xdr:cNvPr>
          <xdr:cNvSpPr txBox="1"/>
        </xdr:nvSpPr>
        <xdr:spPr>
          <a:xfrm>
            <a:off x="638782" y="1795423"/>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カーソルが十字になるまで、セルの右下隅に置き、2 つのセルだけ右にドラッグします。連続データが検出され、</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2月</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と </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3月</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に値が埋め込まれます。</a:t>
            </a:r>
          </a:p>
        </xdr:txBody>
      </xdr:sp>
      <xdr:sp macro="" textlink="">
        <xdr:nvSpPr>
          <xdr:cNvPr id="48" name="円 171" descr="2">
            <a:extLst>
              <a:ext uri="{FF2B5EF4-FFF2-40B4-BE49-F238E27FC236}">
                <a16:creationId xmlns:a16="http://schemas.microsoft.com/office/drawing/2014/main" id="{9E5678A2-8BEF-4F5C-8908-445A317DF263}"/>
              </a:ext>
            </a:extLst>
          </xdr:cNvPr>
          <xdr:cNvSpPr/>
        </xdr:nvSpPr>
        <xdr:spPr>
          <a:xfrm>
            <a:off x="231749" y="175292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2</a:t>
            </a:r>
          </a:p>
        </xdr:txBody>
      </xdr:sp>
      <xdr:sp macro="" textlink="">
        <xdr:nvSpPr>
          <xdr:cNvPr id="49" name="手順" descr="第 1 週を含むセルを選択します">
            <a:extLst>
              <a:ext uri="{FF2B5EF4-FFF2-40B4-BE49-F238E27FC236}">
                <a16:creationId xmlns:a16="http://schemas.microsoft.com/office/drawing/2014/main" id="{661AAE43-5556-441D-8E39-03556D0046F2}"/>
              </a:ext>
            </a:extLst>
          </xdr:cNvPr>
          <xdr:cNvSpPr txBox="1"/>
        </xdr:nvSpPr>
        <xdr:spPr>
          <a:xfrm>
            <a:off x="638782" y="2451569"/>
            <a:ext cx="4809517" cy="492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第 1 週</a:t>
            </a:r>
            <a:r>
              <a:rPr lang="ja" sz="1100" b="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を含むセルを選択します。 </a:t>
            </a:r>
          </a:p>
        </xdr:txBody>
      </xdr:sp>
      <xdr:sp macro="" textlink="">
        <xdr:nvSpPr>
          <xdr:cNvPr id="50" name="円 173" descr="3">
            <a:extLst>
              <a:ext uri="{FF2B5EF4-FFF2-40B4-BE49-F238E27FC236}">
                <a16:creationId xmlns:a16="http://schemas.microsoft.com/office/drawing/2014/main" id="{F0E9D01A-F792-475F-BBFB-D0FDFB0A90BA}"/>
              </a:ext>
            </a:extLst>
          </xdr:cNvPr>
          <xdr:cNvSpPr/>
        </xdr:nvSpPr>
        <xdr:spPr>
          <a:xfrm>
            <a:off x="231749" y="240907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3</a:t>
            </a:r>
          </a:p>
        </xdr:txBody>
      </xdr:sp>
      <xdr:sp macro="" textlink="">
        <xdr:nvSpPr>
          <xdr:cNvPr id="51" name="手順" descr="もう一度カーソルを右下隅に置き、十字になったら、ダブルクリックします">
            <a:extLst>
              <a:ext uri="{FF2B5EF4-FFF2-40B4-BE49-F238E27FC236}">
                <a16:creationId xmlns:a16="http://schemas.microsoft.com/office/drawing/2014/main" id="{F845CD7E-35C5-4DB4-BEF4-27CAE233CDC5}"/>
              </a:ext>
            </a:extLst>
          </xdr:cNvPr>
          <xdr:cNvSpPr txBox="1"/>
        </xdr:nvSpPr>
        <xdr:spPr>
          <a:xfrm>
            <a:off x="638782" y="2935141"/>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もう一度カーソルを右下隅に置き、十字になったら、</a:t>
            </a:r>
            <a:r>
              <a:rPr lang="ja" sz="1100" i="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ダブルクリックします</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a:t>
            </a:r>
          </a:p>
        </xdr:txBody>
      </xdr:sp>
      <xdr:sp macro="" textlink="">
        <xdr:nvSpPr>
          <xdr:cNvPr id="52" name="円 175" descr="4">
            <a:extLst>
              <a:ext uri="{FF2B5EF4-FFF2-40B4-BE49-F238E27FC236}">
                <a16:creationId xmlns:a16="http://schemas.microsoft.com/office/drawing/2014/main" id="{9AE46FED-3A9A-47CF-AE20-585F8E8D7DF2}"/>
              </a:ext>
            </a:extLst>
          </xdr:cNvPr>
          <xdr:cNvSpPr/>
        </xdr:nvSpPr>
        <xdr:spPr>
          <a:xfrm>
            <a:off x="231749" y="289264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4</a:t>
            </a:r>
          </a:p>
        </xdr:txBody>
      </xdr:sp>
    </xdr:grpSp>
    <xdr:clientData/>
  </xdr:oneCellAnchor>
  <xdr:oneCellAnchor>
    <xdr:from>
      <xdr:col>0</xdr:col>
      <xdr:colOff>392055</xdr:colOff>
      <xdr:row>66</xdr:row>
      <xdr:rowOff>7520</xdr:rowOff>
    </xdr:from>
    <xdr:ext cx="5695950" cy="2806700"/>
    <xdr:grpSp>
      <xdr:nvGrpSpPr>
        <xdr:cNvPr id="53" name="Web 上のその他の情報" descr="Web 上のその他の情報。Web へのリンクが含まれています。&#10;ページのトップへ&#10;次の手順へ">
          <a:extLst>
            <a:ext uri="{FF2B5EF4-FFF2-40B4-BE49-F238E27FC236}">
              <a16:creationId xmlns:a16="http://schemas.microsoft.com/office/drawing/2014/main" id="{AB5B69E2-CDC3-49DB-B9C5-B66C31215C03}"/>
            </a:ext>
          </a:extLst>
        </xdr:cNvPr>
        <xdr:cNvGrpSpPr/>
      </xdr:nvGrpSpPr>
      <xdr:grpSpPr>
        <a:xfrm>
          <a:off x="392055" y="13152020"/>
          <a:ext cx="5695950" cy="2806700"/>
          <a:chOff x="0" y="1"/>
          <a:chExt cx="5695950" cy="2806700"/>
        </a:xfrm>
      </xdr:grpSpPr>
      <xdr:sp macro="" textlink="">
        <xdr:nvSpPr>
          <xdr:cNvPr id="54" name="四角形 187" descr="背景">
            <a:extLst>
              <a:ext uri="{FF2B5EF4-FFF2-40B4-BE49-F238E27FC236}">
                <a16:creationId xmlns:a16="http://schemas.microsoft.com/office/drawing/2014/main" id="{25E5B456-9B70-43A0-BAC8-9AB8423C3147}"/>
              </a:ext>
            </a:extLst>
          </xdr:cNvPr>
          <xdr:cNvSpPr/>
        </xdr:nvSpPr>
        <xdr:spPr>
          <a:xfrm>
            <a:off x="0" y="1"/>
            <a:ext cx="5695950" cy="28067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55" name="手順" descr="Web 上のその他の情報">
            <a:extLst>
              <a:ext uri="{FF2B5EF4-FFF2-40B4-BE49-F238E27FC236}">
                <a16:creationId xmlns:a16="http://schemas.microsoft.com/office/drawing/2014/main" id="{A1BF082F-2C38-4316-A719-D1BC25BAC8B3}"/>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Web 上のその他の情報</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56" name="直線​​コネクタ 189" descr="装飾線">
            <a:extLst>
              <a:ext uri="{FF2B5EF4-FFF2-40B4-BE49-F238E27FC236}">
                <a16:creationId xmlns:a16="http://schemas.microsoft.com/office/drawing/2014/main" id="{5A560547-B7CE-4CE4-94FD-4793412028BF}"/>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7" name="[次へ] ボタン" descr="ページのトップへ。セル A1 へのハイパーリンクが設定されています">
            <a:hlinkClick xmlns:r="http://schemas.openxmlformats.org/officeDocument/2006/relationships" r:id="rId7" tooltip="このワークシートのセル A1 に戻るときに選択します"/>
            <a:extLst>
              <a:ext uri="{FF2B5EF4-FFF2-40B4-BE49-F238E27FC236}">
                <a16:creationId xmlns:a16="http://schemas.microsoft.com/office/drawing/2014/main" id="{1BDF346C-4252-4974-80E0-BE2215C98F10}"/>
              </a:ext>
            </a:extLst>
          </xdr:cNvPr>
          <xdr:cNvSpPr/>
        </xdr:nvSpPr>
        <xdr:spPr>
          <a:xfrm>
            <a:off x="234924" y="2030413"/>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ja" sz="1200">
                <a:solidFill>
                  <a:srgbClr val="0B744D"/>
                </a:solidFill>
                <a:latin typeface="Meiryo UI" panose="020B0604030504040204" pitchFamily="50" charset="-128"/>
                <a:ea typeface="Meiryo UI" panose="020B0604030504040204" pitchFamily="50" charset="-128"/>
                <a:cs typeface="Segoe UI" pitchFamily="34" charset="0"/>
              </a:rPr>
              <a:t>ページのトップへ</a:t>
            </a:r>
          </a:p>
        </xdr:txBody>
      </xdr:sp>
      <xdr:cxnSp macro="">
        <xdr:nvCxnSpPr>
          <xdr:cNvPr id="58" name="直線​​コネクタ 191" descr="装飾線">
            <a:extLst>
              <a:ext uri="{FF2B5EF4-FFF2-40B4-BE49-F238E27FC236}">
                <a16:creationId xmlns:a16="http://schemas.microsoft.com/office/drawing/2014/main" id="{ECEE49A7-E8E3-48F1-BE33-7D74B7D4BABB}"/>
              </a:ext>
            </a:extLst>
          </xdr:cNvPr>
          <xdr:cNvCxnSpPr>
            <a:cxnSpLocks/>
          </xdr:cNvCxnSpPr>
        </xdr:nvCxnSpPr>
        <xdr:spPr>
          <a:xfrm>
            <a:off x="234924" y="17907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9" name="[次へ] ボタン" descr="[次の手順へ] ボタン。次のシートへのハイパーリンクが設定されています">
            <a:hlinkClick xmlns:r="http://schemas.openxmlformats.org/officeDocument/2006/relationships" r:id="rId1" tooltip="次の手順に進むときに選択します"/>
            <a:extLst>
              <a:ext uri="{FF2B5EF4-FFF2-40B4-BE49-F238E27FC236}">
                <a16:creationId xmlns:a16="http://schemas.microsoft.com/office/drawing/2014/main" id="{75757FC3-77FA-4614-8CC6-75F98592506F}"/>
              </a:ext>
            </a:extLst>
          </xdr:cNvPr>
          <xdr:cNvSpPr/>
        </xdr:nvSpPr>
        <xdr:spPr>
          <a:xfrm>
            <a:off x="4293870" y="2220914"/>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ja" sz="1200">
                <a:solidFill>
                  <a:srgbClr val="0B744D"/>
                </a:solidFill>
                <a:latin typeface="Meiryo UI" panose="020B0604030504040204" pitchFamily="50" charset="-128"/>
                <a:ea typeface="Meiryo UI" panose="020B0604030504040204" pitchFamily="50" charset="-128"/>
                <a:cs typeface="Segoe UI" pitchFamily="34" charset="0"/>
              </a:rPr>
              <a:t>次の手順へ</a:t>
            </a:r>
          </a:p>
        </xdr:txBody>
      </xdr:sp>
      <xdr:sp macro="" textlink="">
        <xdr:nvSpPr>
          <xdr:cNvPr id="60" name="手順" descr="ワークシートのセルに自動的にデータを埋め込みます。Web へのハイパーリンクが設定されています">
            <a:hlinkClick xmlns:r="http://schemas.openxmlformats.org/officeDocument/2006/relationships" r:id="rId8" tooltip="ワークシート セルへのデータの自動埋め込みについて Web を参照するときに選択します"/>
            <a:extLst>
              <a:ext uri="{FF2B5EF4-FFF2-40B4-BE49-F238E27FC236}">
                <a16:creationId xmlns:a16="http://schemas.microsoft.com/office/drawing/2014/main" id="{B9459F16-E4C5-4E8E-8FCD-A0978C24B22D}"/>
              </a:ext>
            </a:extLst>
          </xdr:cNvPr>
          <xdr:cNvSpPr txBox="1"/>
        </xdr:nvSpPr>
        <xdr:spPr>
          <a:xfrm>
            <a:off x="638783" y="794849"/>
            <a:ext cx="2752117"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ワークシートのセルに自動的にデータを埋め込む</a:t>
            </a:r>
          </a:p>
        </xdr:txBody>
      </xdr:sp>
      <xdr:pic>
        <xdr:nvPicPr>
          <xdr:cNvPr id="61" name="グラフィック 22" descr="矢印">
            <a:hlinkClick xmlns:r="http://schemas.openxmlformats.org/officeDocument/2006/relationships" r:id="rId8" tooltip="Web で詳細情報を参照するときに選択します"/>
            <a:extLst>
              <a:ext uri="{FF2B5EF4-FFF2-40B4-BE49-F238E27FC236}">
                <a16:creationId xmlns:a16="http://schemas.microsoft.com/office/drawing/2014/main" id="{816906E8-2F27-45F5-8333-4B71526C1B3F}"/>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211503" y="699572"/>
            <a:ext cx="454554" cy="448472"/>
          </a:xfrm>
          <a:prstGeom prst="rect">
            <a:avLst/>
          </a:prstGeom>
        </xdr:spPr>
      </xdr:pic>
      <xdr:sp macro="" textlink="">
        <xdr:nvSpPr>
          <xdr:cNvPr id="62" name="手順" descr="隣接するセルに数式を埋め込みます。Web へのハイパーリンクが設定されています">
            <a:hlinkClick xmlns:r="http://schemas.openxmlformats.org/officeDocument/2006/relationships" r:id="rId11" tooltip="隣接セルへの数式の埋め込みについて Web を参照するときに選択します"/>
            <a:extLst>
              <a:ext uri="{FF2B5EF4-FFF2-40B4-BE49-F238E27FC236}">
                <a16:creationId xmlns:a16="http://schemas.microsoft.com/office/drawing/2014/main" id="{473E9DB0-AC0D-41FD-9984-D528E889444B}"/>
              </a:ext>
            </a:extLst>
          </xdr:cNvPr>
          <xdr:cNvSpPr txBox="1"/>
        </xdr:nvSpPr>
        <xdr:spPr>
          <a:xfrm>
            <a:off x="638783" y="1259456"/>
            <a:ext cx="275211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隣接するセルに数式を埋め込む</a:t>
            </a:r>
          </a:p>
          <a:p>
            <a:pPr lvl="0" rtl="0">
              <a:defRPr/>
            </a:pPr>
            <a:br>
              <a:rPr lang="en-US"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br>
            <a:endParaRPr lang="en-US"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xdr:txBody>
      </xdr:sp>
      <xdr:pic>
        <xdr:nvPicPr>
          <xdr:cNvPr id="63" name="グラフィック 22" descr="矢印">
            <a:hlinkClick xmlns:r="http://schemas.openxmlformats.org/officeDocument/2006/relationships" r:id="rId11" tooltip="Web で詳細情報を参照するときに選択します"/>
            <a:extLst>
              <a:ext uri="{FF2B5EF4-FFF2-40B4-BE49-F238E27FC236}">
                <a16:creationId xmlns:a16="http://schemas.microsoft.com/office/drawing/2014/main" id="{18585A2E-0657-4883-BEFA-575B84DE9E45}"/>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211503" y="1157426"/>
            <a:ext cx="454554" cy="448472"/>
          </a:xfrm>
          <a:prstGeom prst="rect">
            <a:avLst/>
          </a:prstGeom>
        </xdr:spPr>
      </xdr:pic>
    </xdr:grpSp>
    <xdr:clientData/>
  </xdr:oneCellAnchor>
  <xdr:absoluteAnchor>
    <xdr:pos x="3970311" y="1829732"/>
    <xdr:ext cx="614224" cy="252734"/>
    <xdr:pic>
      <xdr:nvPicPr>
        <xdr:cNvPr id="64" name="手順" descr="セルの右下隅">
          <a:extLst>
            <a:ext uri="{FF2B5EF4-FFF2-40B4-BE49-F238E27FC236}">
              <a16:creationId xmlns:a16="http://schemas.microsoft.com/office/drawing/2014/main" id="{BCE1FBFE-AF1A-499B-95B0-6715C6684416}"/>
            </a:ext>
          </a:extLst>
        </xdr:cNvPr>
        <xdr:cNvPicPr>
          <a:picLocks noChangeAspect="1"/>
        </xdr:cNvPicPr>
      </xdr:nvPicPr>
      <xdr:blipFill rotWithShape="1">
        <a:blip xmlns:r="http://schemas.openxmlformats.org/officeDocument/2006/relationships" r:embed="rId12">
          <a:extLst>
            <a:ext uri="{BEBA8EAE-BF5A-486C-A8C5-ECC9F3942E4B}">
              <a14:imgProps xmlns:a14="http://schemas.microsoft.com/office/drawing/2010/main">
                <a14:imgLayer r:embed="rId13">
                  <a14:imgEffect>
                    <a14:sharpenSoften amount="28000"/>
                  </a14:imgEffect>
                </a14:imgLayer>
              </a14:imgProps>
            </a:ext>
          </a:extLst>
        </a:blip>
        <a:srcRect l="27544" t="42475" r="14947" b="22882"/>
        <a:stretch/>
      </xdr:blipFill>
      <xdr:spPr>
        <a:xfrm>
          <a:off x="3970311" y="1829732"/>
          <a:ext cx="614224" cy="252734"/>
        </a:xfrm>
        <a:prstGeom prst="rect">
          <a:avLst/>
        </a:prstGeom>
      </xdr:spPr>
    </xdr:pic>
    <xdr:clientData/>
  </xdr:absoluteAnchor>
  <xdr:oneCellAnchor>
    <xdr:from>
      <xdr:col>2</xdr:col>
      <xdr:colOff>31750</xdr:colOff>
      <xdr:row>61</xdr:row>
      <xdr:rowOff>108757</xdr:rowOff>
    </xdr:from>
    <xdr:ext cx="3768724" cy="1815292"/>
    <xdr:grpSp>
      <xdr:nvGrpSpPr>
        <xdr:cNvPr id="65" name="実験" descr="これらの 2 つのセルを選択し、フィル ハンドルを右にドラッグします。15 単位で連続データに値が埋め込まれます。15 と 30 を 1 と 1.8 など、他の値に変更してみましょう。または、月曜と水曜。または、1 月と 3 月。次に、もう一度右へ複写します。何が起こるか確認してください。">
          <a:extLst>
            <a:ext uri="{FF2B5EF4-FFF2-40B4-BE49-F238E27FC236}">
              <a16:creationId xmlns:a16="http://schemas.microsoft.com/office/drawing/2014/main" id="{1C8D91C8-94EF-4805-8256-6885C77EB5A3}"/>
            </a:ext>
          </a:extLst>
        </xdr:cNvPr>
        <xdr:cNvGrpSpPr/>
      </xdr:nvGrpSpPr>
      <xdr:grpSpPr>
        <a:xfrm>
          <a:off x="6419850" y="12300757"/>
          <a:ext cx="3768724" cy="1815292"/>
          <a:chOff x="6375400" y="12710332"/>
          <a:chExt cx="3768724" cy="1815292"/>
        </a:xfrm>
      </xdr:grpSpPr>
      <xdr:sp macro="" textlink="">
        <xdr:nvSpPr>
          <xdr:cNvPr id="66" name="手順" descr="実験&#10;これらの 2 つのセルを選択し、フィル ハンドルを右にドラッグします。15 単位で連続データに値が埋め込まれます。15 と 30 を 1 と 1.8 など、他の値に変更してみましょう。または、月曜と水曜。または、1 月と 3 月。次に、もう一度右へ複写します。何が起こるか確認してください。">
            <a:extLst>
              <a:ext uri="{FF2B5EF4-FFF2-40B4-BE49-F238E27FC236}">
                <a16:creationId xmlns:a16="http://schemas.microsoft.com/office/drawing/2014/main" id="{00C0FE46-101D-40B0-9732-4B03FFF644FD}"/>
              </a:ext>
            </a:extLst>
          </xdr:cNvPr>
          <xdr:cNvSpPr txBox="1"/>
        </xdr:nvSpPr>
        <xdr:spPr>
          <a:xfrm>
            <a:off x="6607610" y="12923419"/>
            <a:ext cx="3536514" cy="1602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200" b="1" kern="0">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rPr>
              <a:t>実験</a:t>
            </a:r>
            <a:endParaRPr lang="en-US" sz="1200" b="1">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endParaRPr>
          </a:p>
          <a:p>
            <a:pPr lvl="0" rtl="0">
              <a:defRPr/>
            </a:pPr>
            <a:r>
              <a:rPr lang="ja"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これらの 2 つのセルを選択し、フィル ハンドルを右にドラッグします。15 単位で連続データに値が埋め込まれます。15 と 30 を 1 と 1.8 など、他の値に変更してみましょう。または、月曜と水曜。または、1月と 3月。次に、もう一度右へ複写します。何が起こるか確認してください。</a:t>
            </a:r>
          </a:p>
        </xdr:txBody>
      </xdr:sp>
      <xdr:sp macro="" textlink="">
        <xdr:nvSpPr>
          <xdr:cNvPr id="67" name="フリーフォーム:図形 148" descr="かっこ状の線">
            <a:extLst>
              <a:ext uri="{FF2B5EF4-FFF2-40B4-BE49-F238E27FC236}">
                <a16:creationId xmlns:a16="http://schemas.microsoft.com/office/drawing/2014/main" id="{8D738967-13F0-46F9-955E-C9526B07B573}"/>
              </a:ext>
            </a:extLst>
          </xdr:cNvPr>
          <xdr:cNvSpPr/>
        </xdr:nvSpPr>
        <xdr:spPr>
          <a:xfrm rot="5400000">
            <a:off x="7339482" y="12270258"/>
            <a:ext cx="181608" cy="1064701"/>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68" name="フリーフォーム:図形 197" descr="かっこ状の線">
            <a:extLst>
              <a:ext uri="{FF2B5EF4-FFF2-40B4-BE49-F238E27FC236}">
                <a16:creationId xmlns:a16="http://schemas.microsoft.com/office/drawing/2014/main" id="{4BDCB846-9F35-4878-9720-1D37666D21C6}"/>
              </a:ext>
            </a:extLst>
          </xdr:cNvPr>
          <xdr:cNvSpPr/>
        </xdr:nvSpPr>
        <xdr:spPr>
          <a:xfrm rot="16200000" flipH="1">
            <a:off x="6488808" y="12599463"/>
            <a:ext cx="183793" cy="405531"/>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69" name="円弧 68">
            <a:extLst>
              <a:ext uri="{FF2B5EF4-FFF2-40B4-BE49-F238E27FC236}">
                <a16:creationId xmlns:a16="http://schemas.microsoft.com/office/drawing/2014/main" id="{57B782F2-3F6B-485F-8C93-A8980E12CE27}"/>
              </a:ext>
            </a:extLst>
          </xdr:cNvPr>
          <xdr:cNvSpPr/>
        </xdr:nvSpPr>
        <xdr:spPr>
          <a:xfrm>
            <a:off x="6680665" y="12888984"/>
            <a:ext cx="175277"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70" name="円弧 69">
            <a:extLst>
              <a:ext uri="{FF2B5EF4-FFF2-40B4-BE49-F238E27FC236}">
                <a16:creationId xmlns:a16="http://schemas.microsoft.com/office/drawing/2014/main" id="{1C67BAF0-5AC3-4FA2-BD1F-C892240C3736}"/>
              </a:ext>
            </a:extLst>
          </xdr:cNvPr>
          <xdr:cNvSpPr/>
        </xdr:nvSpPr>
        <xdr:spPr>
          <a:xfrm flipH="1">
            <a:off x="6855941" y="12880168"/>
            <a:ext cx="175277"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pic>
        <xdr:nvPicPr>
          <xdr:cNvPr id="71" name="グラフィック 96" descr="フラスコ">
            <a:extLst>
              <a:ext uri="{FF2B5EF4-FFF2-40B4-BE49-F238E27FC236}">
                <a16:creationId xmlns:a16="http://schemas.microsoft.com/office/drawing/2014/main" id="{F40A7DF0-406A-4B1E-9CEA-211915CE88F8}"/>
              </a:ext>
            </a:extLst>
          </xdr:cNvPr>
          <xdr:cNvPicPr>
            <a:picLocks noChangeAspect="1"/>
          </xdr:cNvPicPr>
        </xdr:nvPicPr>
        <xdr:blipFill>
          <a:blip xmlns:r="http://schemas.openxmlformats.org/officeDocument/2006/relationships" r:embed="rId14">
            <a:extLst>
              <a:ext uri="{96DAC541-7B7A-43D3-8B79-37D633B846F1}">
                <asvg:svgBlip xmlns:asvg="http://schemas.microsoft.com/office/drawing/2016/SVG/main" r:embed="rId15"/>
              </a:ext>
            </a:extLst>
          </a:blip>
          <a:stretch>
            <a:fillRect/>
          </a:stretch>
        </xdr:blipFill>
        <xdr:spPr>
          <a:xfrm>
            <a:off x="6375400" y="13028195"/>
            <a:ext cx="384748" cy="368300"/>
          </a:xfrm>
          <a:prstGeom prst="rect">
            <a:avLst/>
          </a:prstGeom>
        </xdr:spPr>
      </xdr:pic>
    </xdr:grp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2047874</xdr:colOff>
      <xdr:row>10</xdr:row>
      <xdr:rowOff>0</xdr:rowOff>
    </xdr:from>
    <xdr:ext cx="1657351" cy="1228724"/>
    <xdr:grpSp>
      <xdr:nvGrpSpPr>
        <xdr:cNvPr id="2" name="補足情報" descr="補足情報:Ctrl + E キーは、フラッシュ フィルのショートカットです">
          <a:extLst>
            <a:ext uri="{FF2B5EF4-FFF2-40B4-BE49-F238E27FC236}">
              <a16:creationId xmlns:a16="http://schemas.microsoft.com/office/drawing/2014/main" id="{8AEDCA82-A01D-4F2D-A11A-6512EB3E5A2F}"/>
            </a:ext>
          </a:extLst>
        </xdr:cNvPr>
        <xdr:cNvGrpSpPr/>
      </xdr:nvGrpSpPr>
      <xdr:grpSpPr>
        <a:xfrm>
          <a:off x="8435974" y="2476500"/>
          <a:ext cx="1657351" cy="1228724"/>
          <a:chOff x="8420099" y="2619375"/>
          <a:chExt cx="1657351" cy="1228724"/>
        </a:xfrm>
      </xdr:grpSpPr>
      <xdr:sp macro="" textlink="">
        <xdr:nvSpPr>
          <xdr:cNvPr id="3" name="手順" descr="補足情報&#10;Ctrl + E キーは、フラッシュ フィルのショートカットです">
            <a:extLst>
              <a:ext uri="{FF2B5EF4-FFF2-40B4-BE49-F238E27FC236}">
                <a16:creationId xmlns:a16="http://schemas.microsoft.com/office/drawing/2014/main" id="{3565CCF5-D376-4047-8C93-E35183B0778D}"/>
              </a:ext>
            </a:extLst>
          </xdr:cNvPr>
          <xdr:cNvSpPr txBox="1"/>
        </xdr:nvSpPr>
        <xdr:spPr>
          <a:xfrm>
            <a:off x="8743781" y="2636226"/>
            <a:ext cx="1333669" cy="1211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200" b="1" kern="0">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rPr>
              <a:t>補足情報</a:t>
            </a:r>
            <a:endParaRPr lang="en-US" sz="1200" b="1">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endParaRPr>
          </a:p>
          <a:p>
            <a:pPr rtl="0" eaLnBrk="1" fontAlgn="auto" latinLnBrk="0" hangingPunct="1"/>
            <a:r>
              <a:rPr lang="ja" sz="1100" b="0" i="0" kern="1200" baseline="0">
                <a:solidFill>
                  <a:schemeClr val="dk1"/>
                </a:solidFill>
                <a:effectLst/>
                <a:latin typeface="Meiryo UI" panose="020B0604030504040204" pitchFamily="50" charset="-128"/>
                <a:ea typeface="Meiryo UI" panose="020B0604030504040204" pitchFamily="50" charset="-128"/>
                <a:cs typeface="+mn-cs"/>
              </a:rPr>
              <a:t>Ctrl + E キーは、フラッシュ フィルのショートカットです。 </a:t>
            </a:r>
            <a:endParaRPr lang="en-US" sz="1100">
              <a:effectLst/>
              <a:latin typeface="Meiryo UI" panose="020B0604030504040204" pitchFamily="50" charset="-128"/>
              <a:ea typeface="Meiryo UI" panose="020B0604030504040204" pitchFamily="50" charset="-128"/>
            </a:endParaRPr>
          </a:p>
        </xdr:txBody>
      </xdr:sp>
      <xdr:pic>
        <xdr:nvPicPr>
          <xdr:cNvPr id="4" name="グラフィック 147" descr="眼鏡">
            <a:extLst>
              <a:ext uri="{FF2B5EF4-FFF2-40B4-BE49-F238E27FC236}">
                <a16:creationId xmlns:a16="http://schemas.microsoft.com/office/drawing/2014/main" id="{018CA364-BDF0-4E25-84BC-0345CA58019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420099" y="2619375"/>
            <a:ext cx="349249" cy="349249"/>
          </a:xfrm>
          <a:prstGeom prst="rect">
            <a:avLst/>
          </a:prstGeom>
        </xdr:spPr>
      </xdr:pic>
    </xdr:grpSp>
    <xdr:clientData/>
  </xdr:oneCellAnchor>
  <xdr:twoCellAnchor>
    <xdr:from>
      <xdr:col>1</xdr:col>
      <xdr:colOff>5200650</xdr:colOff>
      <xdr:row>56</xdr:row>
      <xdr:rowOff>0</xdr:rowOff>
    </xdr:from>
    <xdr:to>
      <xdr:col>9</xdr:col>
      <xdr:colOff>307525</xdr:colOff>
      <xdr:row>77</xdr:row>
      <xdr:rowOff>14967</xdr:rowOff>
    </xdr:to>
    <xdr:grpSp>
      <xdr:nvGrpSpPr>
        <xdr:cNvPr id="5" name="説明:">
          <a:extLst>
            <a:ext uri="{FF2B5EF4-FFF2-40B4-BE49-F238E27FC236}">
              <a16:creationId xmlns:a16="http://schemas.microsoft.com/office/drawing/2014/main" id="{849B9DF5-1D6D-478C-A3FB-8F8ECA4B1E77}"/>
            </a:ext>
          </a:extLst>
        </xdr:cNvPr>
        <xdr:cNvGrpSpPr/>
      </xdr:nvGrpSpPr>
      <xdr:grpSpPr>
        <a:xfrm>
          <a:off x="6292850" y="11239500"/>
          <a:ext cx="9318175" cy="4015467"/>
          <a:chOff x="6296025" y="11239500"/>
          <a:chExt cx="9337225" cy="4015467"/>
        </a:xfrm>
      </xdr:grpSpPr>
      <xdr:sp macro="" textlink="">
        <xdr:nvSpPr>
          <xdr:cNvPr id="6" name="手順" descr="説明:">
            <a:extLst>
              <a:ext uri="{FF2B5EF4-FFF2-40B4-BE49-F238E27FC236}">
                <a16:creationId xmlns:a16="http://schemas.microsoft.com/office/drawing/2014/main" id="{BE92D721-C74E-49E8-9A6D-6B7146ED4690}"/>
              </a:ext>
            </a:extLst>
          </xdr:cNvPr>
          <xdr:cNvSpPr txBox="1"/>
        </xdr:nvSpPr>
        <xdr:spPr>
          <a:xfrm>
            <a:off x="6296025" y="11344390"/>
            <a:ext cx="2738179" cy="298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lang="ja" sz="1200" b="1"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Segoe UI Light" panose="020B0502040204020203" pitchFamily="34" charset="0"/>
              </a:rPr>
              <a:t>説明:</a:t>
            </a:r>
            <a:endParaRPr lang="en-US" sz="1050" b="1" i="0" u="none" cap="none" spc="0">
              <a:ln>
                <a:noFill/>
              </a:ln>
              <a:solidFill>
                <a:schemeClr val="accent1"/>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sp macro="" textlink="">
        <xdr:nvSpPr>
          <xdr:cNvPr id="7" name="テキスト ボックス 100" descr="=LEFT(C56,FIND(&quot; &quot;,C56)-1)">
            <a:extLst>
              <a:ext uri="{FF2B5EF4-FFF2-40B4-BE49-F238E27FC236}">
                <a16:creationId xmlns:a16="http://schemas.microsoft.com/office/drawing/2014/main" id="{24379050-0CD8-4AD3-BFEB-5B392A6A32E1}"/>
              </a:ext>
            </a:extLst>
          </xdr:cNvPr>
          <xdr:cNvSpPr txBox="1"/>
        </xdr:nvSpPr>
        <xdr:spPr>
          <a:xfrm>
            <a:off x="6345132" y="12916558"/>
            <a:ext cx="3614588" cy="911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rtl="0">
              <a:spcBef>
                <a:spcPts val="0"/>
              </a:spcBef>
              <a:spcAft>
                <a:spcPts val="0"/>
              </a:spcAft>
            </a:pPr>
            <a:r>
              <a:rPr lang="ja" sz="1600" b="1">
                <a:solidFill>
                  <a:srgbClr val="000000"/>
                </a:solidFill>
                <a:effectLst/>
                <a:latin typeface="ＭＳ 明朝" panose="02020609040205080304" pitchFamily="17" charset="-128"/>
                <a:ea typeface="ＭＳ 明朝" panose="02020609040205080304" pitchFamily="17" charset="-128"/>
              </a:rPr>
              <a:t>=LEFT(C56,FIND(" ",C56)-1)</a:t>
            </a:r>
            <a:endParaRPr lang="en-US" sz="1600" b="1">
              <a:effectLst/>
              <a:latin typeface="ＭＳ 明朝" panose="02020609040205080304" pitchFamily="17" charset="-128"/>
              <a:ea typeface="ＭＳ 明朝" panose="02020609040205080304" pitchFamily="17" charset="-128"/>
            </a:endParaRPr>
          </a:p>
        </xdr:txBody>
      </xdr:sp>
      <xdr:sp macro="" textlink="">
        <xdr:nvSpPr>
          <xdr:cNvPr id="8" name="左中かっこ 7" descr="かっこ状の線">
            <a:extLst>
              <a:ext uri="{FF2B5EF4-FFF2-40B4-BE49-F238E27FC236}">
                <a16:creationId xmlns:a16="http://schemas.microsoft.com/office/drawing/2014/main" id="{ACBC8C20-8608-4BD4-97BA-77B6E6929E0E}"/>
              </a:ext>
            </a:extLst>
          </xdr:cNvPr>
          <xdr:cNvSpPr/>
        </xdr:nvSpPr>
        <xdr:spPr>
          <a:xfrm rot="5400000">
            <a:off x="6633167" y="12672017"/>
            <a:ext cx="216203" cy="385863"/>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Meiryo UI" panose="020B0604030504040204" pitchFamily="50" charset="-128"/>
              <a:ea typeface="Meiryo UI" panose="020B0604030504040204" pitchFamily="50" charset="-128"/>
            </a:endParaRPr>
          </a:p>
        </xdr:txBody>
      </xdr:sp>
      <xdr:sp macro="" textlink="">
        <xdr:nvSpPr>
          <xdr:cNvPr id="9" name="テキスト ボックス 2">
            <a:extLst>
              <a:ext uri="{FF2B5EF4-FFF2-40B4-BE49-F238E27FC236}">
                <a16:creationId xmlns:a16="http://schemas.microsoft.com/office/drawing/2014/main" id="{44988653-058B-422A-9D22-2BC297C8D8DC}"/>
              </a:ext>
            </a:extLst>
          </xdr:cNvPr>
          <xdr:cNvSpPr txBox="1">
            <a:spLocks noChangeArrowheads="1"/>
          </xdr:cNvSpPr>
        </xdr:nvSpPr>
        <xdr:spPr bwMode="auto">
          <a:xfrm>
            <a:off x="6387217" y="11630136"/>
            <a:ext cx="642233" cy="1116000"/>
          </a:xfrm>
          <a:prstGeom prst="rect">
            <a:avLst/>
          </a:prstGeom>
          <a:solidFill>
            <a:schemeClr val="accent1">
              <a:lumMod val="20000"/>
              <a:lumOff val="80000"/>
            </a:schemeClr>
          </a:solidFill>
          <a:ln w="9525">
            <a:noFill/>
            <a:miter lim="800000"/>
            <a:headEnd/>
            <a:tailEnd/>
          </a:ln>
        </xdr:spPr>
        <xdr:txBody>
          <a:bodyPr rot="0" vert="horz" wrap="square" lIns="72000" tIns="45720" rIns="72000" bIns="45720" rtlCol="0" anchor="t" anchorCtr="0">
            <a:noAutofit/>
          </a:bodyPr>
          <a:lstStyle/>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…の左側の文字を抽出</a:t>
            </a:r>
            <a:endParaRPr lang="en-US" sz="1100">
              <a:effectLst/>
              <a:latin typeface="Meiryo UI" panose="020B0604030504040204" pitchFamily="50" charset="-128"/>
              <a:ea typeface="Meiryo UI" panose="020B0604030504040204" pitchFamily="50" charset="-128"/>
              <a:cs typeface="Times New Roman" panose="02020603050405020304" pitchFamily="18" charset="0"/>
            </a:endParaRPr>
          </a:p>
        </xdr:txBody>
      </xdr:sp>
      <xdr:sp macro="" textlink="">
        <xdr:nvSpPr>
          <xdr:cNvPr id="10" name="左中かっこ 9" descr="かっこ状の線">
            <a:extLst>
              <a:ext uri="{FF2B5EF4-FFF2-40B4-BE49-F238E27FC236}">
                <a16:creationId xmlns:a16="http://schemas.microsoft.com/office/drawing/2014/main" id="{E0E95EFF-3A76-4C76-9C6A-8F44BD6226A4}"/>
              </a:ext>
            </a:extLst>
          </xdr:cNvPr>
          <xdr:cNvSpPr/>
        </xdr:nvSpPr>
        <xdr:spPr>
          <a:xfrm rot="5400000">
            <a:off x="7092079" y="12730880"/>
            <a:ext cx="225885" cy="25845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Meiryo UI" panose="020B0604030504040204" pitchFamily="50" charset="-128"/>
              <a:ea typeface="Meiryo UI" panose="020B0604030504040204" pitchFamily="50" charset="-128"/>
            </a:endParaRPr>
          </a:p>
        </xdr:txBody>
      </xdr:sp>
      <xdr:sp macro="" textlink="">
        <xdr:nvSpPr>
          <xdr:cNvPr id="11" name="テキスト ボックス 2" descr="…このセル…">
            <a:extLst>
              <a:ext uri="{FF2B5EF4-FFF2-40B4-BE49-F238E27FC236}">
                <a16:creationId xmlns:a16="http://schemas.microsoft.com/office/drawing/2014/main" id="{603649C7-2445-4FAC-8A43-4D7660B1024F}"/>
              </a:ext>
            </a:extLst>
          </xdr:cNvPr>
          <xdr:cNvSpPr txBox="1">
            <a:spLocks noChangeArrowheads="1"/>
          </xdr:cNvSpPr>
        </xdr:nvSpPr>
        <xdr:spPr bwMode="auto">
          <a:xfrm>
            <a:off x="7083259" y="11629309"/>
            <a:ext cx="501390" cy="1116000"/>
          </a:xfrm>
          <a:prstGeom prst="rect">
            <a:avLst/>
          </a:prstGeom>
          <a:solidFill>
            <a:schemeClr val="accent1">
              <a:lumMod val="20000"/>
              <a:lumOff val="80000"/>
            </a:schemeClr>
          </a:solidFill>
          <a:ln w="9525">
            <a:noFill/>
            <a:miter lim="800000"/>
            <a:headEnd/>
            <a:tailEnd/>
          </a:ln>
        </xdr:spPr>
        <xdr:txBody>
          <a:bodyPr rot="0" vert="horz" wrap="square" lIns="72000" tIns="45720" rIns="72000" bIns="45720" rtlCol="0" anchor="t" anchorCtr="0">
            <a:noAutofit/>
          </a:bodyPr>
          <a:lstStyle/>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…このセル…</a:t>
            </a:r>
          </a:p>
        </xdr:txBody>
      </xdr:sp>
      <xdr:sp macro="" textlink="">
        <xdr:nvSpPr>
          <xdr:cNvPr id="12" name="テキスト ボックス 2" descr="…この多数の文字を抽出します。文字数を指定するのには、FIND 関数を使用し、…">
            <a:extLst>
              <a:ext uri="{FF2B5EF4-FFF2-40B4-BE49-F238E27FC236}">
                <a16:creationId xmlns:a16="http://schemas.microsoft.com/office/drawing/2014/main" id="{55619AFA-C0E1-4101-9F43-5089E319BB2A}"/>
              </a:ext>
            </a:extLst>
          </xdr:cNvPr>
          <xdr:cNvSpPr txBox="1">
            <a:spLocks noChangeArrowheads="1"/>
          </xdr:cNvSpPr>
        </xdr:nvSpPr>
        <xdr:spPr bwMode="auto">
          <a:xfrm>
            <a:off x="7648575" y="11629306"/>
            <a:ext cx="1940825" cy="11160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…この多数の文字を抽出します。</a:t>
            </a:r>
            <a:r>
              <a:rPr lang="ja" sz="1100" baseline="0">
                <a:effectLst/>
                <a:latin typeface="Meiryo UI" panose="020B0604030504040204" pitchFamily="50" charset="-128"/>
                <a:ea typeface="Meiryo UI" panose="020B0604030504040204" pitchFamily="50" charset="-128"/>
                <a:cs typeface="Times New Roman" panose="02020603050405020304" pitchFamily="18" charset="0"/>
              </a:rPr>
              <a:t>文字数を指定するのには、FIND 関数を使用し、…</a:t>
            </a:r>
            <a:endParaRPr lang="en-US" sz="1100">
              <a:effectLst/>
              <a:latin typeface="Meiryo UI" panose="020B0604030504040204" pitchFamily="50" charset="-128"/>
              <a:ea typeface="Meiryo UI" panose="020B0604030504040204" pitchFamily="50" charset="-128"/>
              <a:cs typeface="Times New Roman" panose="02020603050405020304" pitchFamily="18" charset="0"/>
            </a:endParaRPr>
          </a:p>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 </a:t>
            </a:r>
          </a:p>
        </xdr:txBody>
      </xdr:sp>
      <xdr:sp macro="" textlink="">
        <xdr:nvSpPr>
          <xdr:cNvPr id="13" name="左中かっこ 12" descr="かっこ状の線">
            <a:extLst>
              <a:ext uri="{FF2B5EF4-FFF2-40B4-BE49-F238E27FC236}">
                <a16:creationId xmlns:a16="http://schemas.microsoft.com/office/drawing/2014/main" id="{6BB104BB-612E-4BAE-8F9A-3D3A7BB0C712}"/>
              </a:ext>
            </a:extLst>
          </xdr:cNvPr>
          <xdr:cNvSpPr/>
        </xdr:nvSpPr>
        <xdr:spPr>
          <a:xfrm rot="5400000">
            <a:off x="7921516" y="12283970"/>
            <a:ext cx="229317" cy="116790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Meiryo UI" panose="020B0604030504040204" pitchFamily="50" charset="-128"/>
              <a:ea typeface="Meiryo UI" panose="020B0604030504040204" pitchFamily="50" charset="-128"/>
            </a:endParaRPr>
          </a:p>
        </xdr:txBody>
      </xdr:sp>
      <xdr:sp macro="" textlink="">
        <xdr:nvSpPr>
          <xdr:cNvPr id="14" name="テキスト ボックス 2" descr="…の文字位置番号を検索…">
            <a:extLst>
              <a:ext uri="{FF2B5EF4-FFF2-40B4-BE49-F238E27FC236}">
                <a16:creationId xmlns:a16="http://schemas.microsoft.com/office/drawing/2014/main" id="{805E1470-1A92-43C8-B12A-9E697A8AE067}"/>
              </a:ext>
            </a:extLst>
          </xdr:cNvPr>
          <xdr:cNvSpPr txBox="1">
            <a:spLocks noChangeArrowheads="1"/>
          </xdr:cNvSpPr>
        </xdr:nvSpPr>
        <xdr:spPr bwMode="auto">
          <a:xfrm>
            <a:off x="6807237" y="13450570"/>
            <a:ext cx="908013" cy="180000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…文字位置番号を検索し、</a:t>
            </a:r>
            <a:r>
              <a:rPr lang="en-US" altLang="ja" sz="1100">
                <a:effectLst/>
                <a:latin typeface="Meiryo UI" panose="020B0604030504040204" pitchFamily="50" charset="-128"/>
                <a:ea typeface="Meiryo UI" panose="020B0604030504040204" pitchFamily="50" charset="-128"/>
                <a:cs typeface="Times New Roman" panose="02020603050405020304" pitchFamily="18" charset="0"/>
              </a:rPr>
              <a:t>...</a:t>
            </a:r>
            <a:endParaRPr lang="en-US" sz="1100">
              <a:effectLst/>
              <a:latin typeface="Meiryo UI" panose="020B0604030504040204" pitchFamily="50" charset="-128"/>
              <a:ea typeface="Meiryo UI" panose="020B0604030504040204" pitchFamily="50" charset="-128"/>
              <a:cs typeface="Times New Roman" panose="02020603050405020304" pitchFamily="18" charset="0"/>
            </a:endParaRPr>
          </a:p>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 </a:t>
            </a:r>
          </a:p>
        </xdr:txBody>
      </xdr:sp>
      <xdr:sp macro="" textlink="">
        <xdr:nvSpPr>
          <xdr:cNvPr id="15" name="左中かっこ 14" descr="かっこ状の線">
            <a:extLst>
              <a:ext uri="{FF2B5EF4-FFF2-40B4-BE49-F238E27FC236}">
                <a16:creationId xmlns:a16="http://schemas.microsoft.com/office/drawing/2014/main" id="{555EFC68-E5DD-42CB-9D74-6FD191327C9D}"/>
              </a:ext>
            </a:extLst>
          </xdr:cNvPr>
          <xdr:cNvSpPr/>
        </xdr:nvSpPr>
        <xdr:spPr>
          <a:xfrm rot="16200000">
            <a:off x="7561170" y="13104491"/>
            <a:ext cx="229093" cy="402923"/>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Meiryo UI" panose="020B0604030504040204" pitchFamily="50" charset="-128"/>
              <a:ea typeface="Meiryo UI" panose="020B0604030504040204" pitchFamily="50" charset="-128"/>
            </a:endParaRPr>
          </a:p>
        </xdr:txBody>
      </xdr:sp>
      <xdr:sp macro="" textlink="">
        <xdr:nvSpPr>
          <xdr:cNvPr id="16" name="テキスト ボックス 2" descr="…最初のスペース…">
            <a:extLst>
              <a:ext uri="{FF2B5EF4-FFF2-40B4-BE49-F238E27FC236}">
                <a16:creationId xmlns:a16="http://schemas.microsoft.com/office/drawing/2014/main" id="{48DCFCD6-9B4C-4C9B-BF32-0C33C493B188}"/>
              </a:ext>
            </a:extLst>
          </xdr:cNvPr>
          <xdr:cNvSpPr txBox="1">
            <a:spLocks noChangeArrowheads="1"/>
          </xdr:cNvSpPr>
        </xdr:nvSpPr>
        <xdr:spPr bwMode="auto">
          <a:xfrm>
            <a:off x="7753350" y="13450570"/>
            <a:ext cx="581025" cy="1800000"/>
          </a:xfrm>
          <a:prstGeom prst="rect">
            <a:avLst/>
          </a:prstGeom>
          <a:solidFill>
            <a:schemeClr val="accent6">
              <a:lumMod val="20000"/>
              <a:lumOff val="80000"/>
            </a:schemeClr>
          </a:solidFill>
          <a:ln w="9525">
            <a:noFill/>
            <a:miter lim="800000"/>
            <a:headEnd/>
            <a:tailEnd/>
          </a:ln>
        </xdr:spPr>
        <xdr:txBody>
          <a:bodyPr rot="0" vert="horz" wrap="square" lIns="72000" tIns="45720" rIns="72000" bIns="45720" rtlCol="0" anchor="t" anchorCtr="0">
            <a:noAutofit/>
          </a:bodyPr>
          <a:lstStyle/>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…最初のスペース…</a:t>
            </a:r>
          </a:p>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 </a:t>
            </a:r>
          </a:p>
        </xdr:txBody>
      </xdr:sp>
      <xdr:sp macro="" textlink="">
        <xdr:nvSpPr>
          <xdr:cNvPr id="17" name="左中かっこ 16" descr="かっこ状の線">
            <a:extLst>
              <a:ext uri="{FF2B5EF4-FFF2-40B4-BE49-F238E27FC236}">
                <a16:creationId xmlns:a16="http://schemas.microsoft.com/office/drawing/2014/main" id="{2AF26281-CA1C-45F1-8A98-233A71DDA5FD}"/>
              </a:ext>
            </a:extLst>
          </xdr:cNvPr>
          <xdr:cNvSpPr/>
        </xdr:nvSpPr>
        <xdr:spPr>
          <a:xfrm rot="16200000">
            <a:off x="8058403" y="13144527"/>
            <a:ext cx="229093" cy="32285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Meiryo UI" panose="020B0604030504040204" pitchFamily="50" charset="-128"/>
              <a:ea typeface="Meiryo UI" panose="020B0604030504040204" pitchFamily="50" charset="-128"/>
            </a:endParaRPr>
          </a:p>
        </xdr:txBody>
      </xdr:sp>
      <xdr:sp macro="" textlink="">
        <xdr:nvSpPr>
          <xdr:cNvPr id="18" name="テキスト ボックス 2" descr="このセルの…">
            <a:extLst>
              <a:ext uri="{FF2B5EF4-FFF2-40B4-BE49-F238E27FC236}">
                <a16:creationId xmlns:a16="http://schemas.microsoft.com/office/drawing/2014/main" id="{1C1795B6-FFCC-4BE9-BDB5-6EAA246A1FDC}"/>
              </a:ext>
            </a:extLst>
          </xdr:cNvPr>
          <xdr:cNvSpPr txBox="1">
            <a:spLocks noChangeArrowheads="1"/>
          </xdr:cNvSpPr>
        </xdr:nvSpPr>
        <xdr:spPr bwMode="auto">
          <a:xfrm>
            <a:off x="8372476" y="13450572"/>
            <a:ext cx="504824" cy="1800000"/>
          </a:xfrm>
          <a:prstGeom prst="rect">
            <a:avLst/>
          </a:prstGeom>
          <a:solidFill>
            <a:schemeClr val="accent6">
              <a:lumMod val="20000"/>
              <a:lumOff val="80000"/>
            </a:schemeClr>
          </a:solidFill>
          <a:ln w="9525">
            <a:noFill/>
            <a:miter lim="800000"/>
            <a:headEnd/>
            <a:tailEnd/>
          </a:ln>
        </xdr:spPr>
        <xdr:txBody>
          <a:bodyPr rot="0" vert="horz" wrap="square" lIns="72000" tIns="45720" rIns="72000" bIns="45720" rtlCol="0" anchor="t" anchorCtr="0">
            <a:noAutofit/>
          </a:bodyPr>
          <a:lstStyle/>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…の文字位置を検索します</a:t>
            </a:r>
            <a:endParaRPr lang="en-US" sz="1100">
              <a:effectLst/>
              <a:latin typeface="Meiryo UI" panose="020B0604030504040204" pitchFamily="50" charset="-128"/>
              <a:ea typeface="Meiryo UI" panose="020B0604030504040204" pitchFamily="50" charset="-128"/>
              <a:cs typeface="Times New Roman" panose="02020603050405020304" pitchFamily="18" charset="0"/>
            </a:endParaRPr>
          </a:p>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 </a:t>
            </a:r>
          </a:p>
        </xdr:txBody>
      </xdr:sp>
      <xdr:sp macro="" textlink="">
        <xdr:nvSpPr>
          <xdr:cNvPr id="19" name="左中かっこ 18" descr="かっこ状の線">
            <a:extLst>
              <a:ext uri="{FF2B5EF4-FFF2-40B4-BE49-F238E27FC236}">
                <a16:creationId xmlns:a16="http://schemas.microsoft.com/office/drawing/2014/main" id="{415A646E-4FE9-4453-BA96-E0FB65C2876A}"/>
              </a:ext>
            </a:extLst>
          </xdr:cNvPr>
          <xdr:cNvSpPr/>
        </xdr:nvSpPr>
        <xdr:spPr>
          <a:xfrm rot="16200000">
            <a:off x="8447172" y="13171344"/>
            <a:ext cx="229093" cy="307313"/>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Meiryo UI" panose="020B0604030504040204" pitchFamily="50" charset="-128"/>
              <a:ea typeface="Meiryo UI" panose="020B0604030504040204" pitchFamily="50" charset="-128"/>
            </a:endParaRPr>
          </a:p>
        </xdr:txBody>
      </xdr:sp>
      <xdr:sp macro="" textlink="">
        <xdr:nvSpPr>
          <xdr:cNvPr id="20" name="テキスト ボックス 2" descr="…1 を減算して、スペース自体を除外します">
            <a:extLst>
              <a:ext uri="{FF2B5EF4-FFF2-40B4-BE49-F238E27FC236}">
                <a16:creationId xmlns:a16="http://schemas.microsoft.com/office/drawing/2014/main" id="{66C6C68F-3837-4BD4-9735-219CB46D0808}"/>
              </a:ext>
            </a:extLst>
          </xdr:cNvPr>
          <xdr:cNvSpPr txBox="1">
            <a:spLocks noChangeArrowheads="1"/>
          </xdr:cNvSpPr>
        </xdr:nvSpPr>
        <xdr:spPr bwMode="auto">
          <a:xfrm>
            <a:off x="8915400" y="13448582"/>
            <a:ext cx="773286" cy="18000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…1 を減算して、スペース自体を除外します。</a:t>
            </a:r>
          </a:p>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 </a:t>
            </a:r>
          </a:p>
        </xdr:txBody>
      </xdr:sp>
      <xdr:sp macro="" textlink="">
        <xdr:nvSpPr>
          <xdr:cNvPr id="21" name="左中かっこ 20" descr="かっこ状の線">
            <a:extLst>
              <a:ext uri="{FF2B5EF4-FFF2-40B4-BE49-F238E27FC236}">
                <a16:creationId xmlns:a16="http://schemas.microsoft.com/office/drawing/2014/main" id="{AAAEC10D-B642-4174-817B-27A151D596B7}"/>
              </a:ext>
            </a:extLst>
          </xdr:cNvPr>
          <xdr:cNvSpPr/>
        </xdr:nvSpPr>
        <xdr:spPr>
          <a:xfrm rot="16200000" flipV="1">
            <a:off x="8801868" y="13192759"/>
            <a:ext cx="229093" cy="226393"/>
          </a:xfrm>
          <a:prstGeom prst="leftBrace">
            <a:avLst>
              <a:gd name="adj1" fmla="val 8333"/>
              <a:gd name="adj2" fmla="val 26922"/>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Meiryo UI" panose="020B0604030504040204" pitchFamily="50" charset="-128"/>
              <a:ea typeface="Meiryo UI" panose="020B0604030504040204" pitchFamily="50" charset="-128"/>
            </a:endParaRPr>
          </a:p>
        </xdr:txBody>
      </xdr:sp>
      <xdr:sp macro="" textlink="">
        <xdr:nvSpPr>
          <xdr:cNvPr id="22" name="フリーフォーム:図形 142" descr="かっこ状の線">
            <a:extLst>
              <a:ext uri="{FF2B5EF4-FFF2-40B4-BE49-F238E27FC236}">
                <a16:creationId xmlns:a16="http://schemas.microsoft.com/office/drawing/2014/main" id="{39905A1D-FD74-465F-9127-08D2CDD945CB}"/>
              </a:ext>
            </a:extLst>
          </xdr:cNvPr>
          <xdr:cNvSpPr/>
        </xdr:nvSpPr>
        <xdr:spPr>
          <a:xfrm>
            <a:off x="6534150" y="11239500"/>
            <a:ext cx="3990975" cy="180000"/>
          </a:xfrm>
          <a:custGeom>
            <a:avLst/>
            <a:gdLst>
              <a:gd name="connsiteX0" fmla="*/ 1629276 w 1629276"/>
              <a:gd name="connsiteY0" fmla="*/ 0 h 1017671"/>
              <a:gd name="connsiteX1" fmla="*/ 1629276 w 1629276"/>
              <a:gd name="connsiteY1" fmla="*/ 140368 h 1017671"/>
              <a:gd name="connsiteX2" fmla="*/ 0 w 1629276"/>
              <a:gd name="connsiteY2" fmla="*/ 140368 h 1017671"/>
              <a:gd name="connsiteX3" fmla="*/ 0 w 1629276"/>
              <a:gd name="connsiteY3" fmla="*/ 917408 h 1017671"/>
              <a:gd name="connsiteX4" fmla="*/ 200526 w 1629276"/>
              <a:gd name="connsiteY4" fmla="*/ 1017671 h 1017671"/>
              <a:gd name="connsiteX0" fmla="*/ 1629276 w 1629276"/>
              <a:gd name="connsiteY0" fmla="*/ 0 h 917408"/>
              <a:gd name="connsiteX1" fmla="*/ 1629276 w 1629276"/>
              <a:gd name="connsiteY1" fmla="*/ 140368 h 917408"/>
              <a:gd name="connsiteX2" fmla="*/ 0 w 1629276"/>
              <a:gd name="connsiteY2" fmla="*/ 140368 h 917408"/>
              <a:gd name="connsiteX3" fmla="*/ 0 w 1629276"/>
              <a:gd name="connsiteY3" fmla="*/ 917408 h 917408"/>
              <a:gd name="connsiteX0" fmla="*/ 1629276 w 1629276"/>
              <a:gd name="connsiteY0" fmla="*/ 0 h 818775"/>
              <a:gd name="connsiteX1" fmla="*/ 1629276 w 1629276"/>
              <a:gd name="connsiteY1" fmla="*/ 140368 h 818775"/>
              <a:gd name="connsiteX2" fmla="*/ 0 w 1629276"/>
              <a:gd name="connsiteY2" fmla="*/ 140368 h 818775"/>
              <a:gd name="connsiteX3" fmla="*/ 0 w 1629276"/>
              <a:gd name="connsiteY3" fmla="*/ 818775 h 818775"/>
              <a:gd name="connsiteX0" fmla="*/ 1629276 w 1629276"/>
              <a:gd name="connsiteY0" fmla="*/ 0 h 818775"/>
              <a:gd name="connsiteX1" fmla="*/ 1629276 w 1629276"/>
              <a:gd name="connsiteY1" fmla="*/ 140368 h 818775"/>
              <a:gd name="connsiteX2" fmla="*/ 0 w 1629276"/>
              <a:gd name="connsiteY2" fmla="*/ 140368 h 818775"/>
              <a:gd name="connsiteX3" fmla="*/ 0 w 1629276"/>
              <a:gd name="connsiteY3" fmla="*/ 818775 h 818775"/>
              <a:gd name="connsiteX0" fmla="*/ 1629276 w 1629276"/>
              <a:gd name="connsiteY0" fmla="*/ 0 h 286057"/>
              <a:gd name="connsiteX1" fmla="*/ 1629276 w 1629276"/>
              <a:gd name="connsiteY1" fmla="*/ 140368 h 286057"/>
              <a:gd name="connsiteX2" fmla="*/ 0 w 1629276"/>
              <a:gd name="connsiteY2" fmla="*/ 140368 h 286057"/>
              <a:gd name="connsiteX3" fmla="*/ 0 w 1629276"/>
              <a:gd name="connsiteY3" fmla="*/ 286057 h 286057"/>
            </a:gdLst>
            <a:ahLst/>
            <a:cxnLst>
              <a:cxn ang="0">
                <a:pos x="connsiteX0" y="connsiteY0"/>
              </a:cxn>
              <a:cxn ang="0">
                <a:pos x="connsiteX1" y="connsiteY1"/>
              </a:cxn>
              <a:cxn ang="0">
                <a:pos x="connsiteX2" y="connsiteY2"/>
              </a:cxn>
              <a:cxn ang="0">
                <a:pos x="connsiteX3" y="connsiteY3"/>
              </a:cxn>
            </a:cxnLst>
            <a:rect l="l" t="t" r="r" b="b"/>
            <a:pathLst>
              <a:path w="1629276" h="286057">
                <a:moveTo>
                  <a:pt x="1629276" y="0"/>
                </a:moveTo>
                <a:lnTo>
                  <a:pt x="1629276" y="140368"/>
                </a:lnTo>
                <a:lnTo>
                  <a:pt x="0" y="140368"/>
                </a:lnTo>
                <a:lnTo>
                  <a:pt x="0" y="286057"/>
                </a:lnTo>
              </a:path>
            </a:pathLst>
          </a:custGeom>
          <a:noFill/>
          <a:ln w="19050">
            <a:solidFill>
              <a:srgbClr val="B5D2E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23" name="左中かっこ 22" descr="かっこ状の線">
            <a:extLst>
              <a:ext uri="{FF2B5EF4-FFF2-40B4-BE49-F238E27FC236}">
                <a16:creationId xmlns:a16="http://schemas.microsoft.com/office/drawing/2014/main" id="{D6679532-F0CB-416F-A9A0-8892BFDB01B9}"/>
              </a:ext>
            </a:extLst>
          </xdr:cNvPr>
          <xdr:cNvSpPr/>
        </xdr:nvSpPr>
        <xdr:spPr>
          <a:xfrm rot="5400000">
            <a:off x="9976778" y="12605677"/>
            <a:ext cx="221330" cy="55151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Meiryo UI" panose="020B0604030504040204" pitchFamily="50" charset="-128"/>
              <a:ea typeface="Meiryo UI" panose="020B0604030504040204" pitchFamily="50" charset="-128"/>
            </a:endParaRPr>
          </a:p>
        </xdr:txBody>
      </xdr:sp>
      <xdr:sp macro="" textlink="">
        <xdr:nvSpPr>
          <xdr:cNvPr id="24" name="テキスト ボックス 2">
            <a:extLst>
              <a:ext uri="{FF2B5EF4-FFF2-40B4-BE49-F238E27FC236}">
                <a16:creationId xmlns:a16="http://schemas.microsoft.com/office/drawing/2014/main" id="{93028526-D5BF-4B71-AF46-3FDA9CAA5BA5}"/>
              </a:ext>
            </a:extLst>
          </xdr:cNvPr>
          <xdr:cNvSpPr txBox="1">
            <a:spLocks noChangeArrowheads="1"/>
          </xdr:cNvSpPr>
        </xdr:nvSpPr>
        <xdr:spPr bwMode="auto">
          <a:xfrm>
            <a:off x="9824010" y="11644058"/>
            <a:ext cx="739215" cy="11160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…右側の文字を抽出し、…</a:t>
            </a:r>
            <a:endParaRPr lang="en-US" sz="1100">
              <a:effectLst/>
              <a:latin typeface="Meiryo UI" panose="020B0604030504040204" pitchFamily="50" charset="-128"/>
              <a:ea typeface="Meiryo UI" panose="020B0604030504040204" pitchFamily="50" charset="-128"/>
              <a:cs typeface="Times New Roman" panose="02020603050405020304" pitchFamily="18" charset="0"/>
            </a:endParaRPr>
          </a:p>
        </xdr:txBody>
      </xdr:sp>
      <xdr:sp macro="" textlink="">
        <xdr:nvSpPr>
          <xdr:cNvPr id="25" name="左中かっこ 24" descr="かっこ状の線">
            <a:extLst>
              <a:ext uri="{FF2B5EF4-FFF2-40B4-BE49-F238E27FC236}">
                <a16:creationId xmlns:a16="http://schemas.microsoft.com/office/drawing/2014/main" id="{A6DF09D5-2A9F-4D8B-8429-EB20604B678E}"/>
              </a:ext>
            </a:extLst>
          </xdr:cNvPr>
          <xdr:cNvSpPr/>
        </xdr:nvSpPr>
        <xdr:spPr>
          <a:xfrm rot="5400000">
            <a:off x="10583574" y="12712163"/>
            <a:ext cx="245051" cy="34290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Meiryo UI" panose="020B0604030504040204" pitchFamily="50" charset="-128"/>
              <a:ea typeface="Meiryo UI" panose="020B0604030504040204" pitchFamily="50" charset="-128"/>
            </a:endParaRPr>
          </a:p>
        </xdr:txBody>
      </xdr:sp>
      <xdr:sp macro="" textlink="">
        <xdr:nvSpPr>
          <xdr:cNvPr id="26" name="テキスト ボックス 2" descr="…このセル…">
            <a:extLst>
              <a:ext uri="{FF2B5EF4-FFF2-40B4-BE49-F238E27FC236}">
                <a16:creationId xmlns:a16="http://schemas.microsoft.com/office/drawing/2014/main" id="{316171B8-43ED-4834-BD88-3775DC964DD2}"/>
              </a:ext>
            </a:extLst>
          </xdr:cNvPr>
          <xdr:cNvSpPr txBox="1">
            <a:spLocks noChangeArrowheads="1"/>
          </xdr:cNvSpPr>
        </xdr:nvSpPr>
        <xdr:spPr bwMode="auto">
          <a:xfrm>
            <a:off x="10620375" y="11643232"/>
            <a:ext cx="770861" cy="11160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…このセル…</a:t>
            </a:r>
          </a:p>
        </xdr:txBody>
      </xdr:sp>
      <xdr:sp macro="" textlink="">
        <xdr:nvSpPr>
          <xdr:cNvPr id="27" name="テキスト ボックス 2" descr="…この多数の文字を抽出します。文字数を指定するのには、LEN 関数を使用し、…">
            <a:extLst>
              <a:ext uri="{FF2B5EF4-FFF2-40B4-BE49-F238E27FC236}">
                <a16:creationId xmlns:a16="http://schemas.microsoft.com/office/drawing/2014/main" id="{C4D3C511-7D8F-49FD-BEA0-6CC03D319126}"/>
              </a:ext>
            </a:extLst>
          </xdr:cNvPr>
          <xdr:cNvSpPr txBox="1">
            <a:spLocks noChangeArrowheads="1"/>
          </xdr:cNvSpPr>
        </xdr:nvSpPr>
        <xdr:spPr bwMode="auto">
          <a:xfrm>
            <a:off x="11440520" y="11643228"/>
            <a:ext cx="3104155" cy="11160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…この多数の文字を抽出します。</a:t>
            </a:r>
            <a:r>
              <a:rPr lang="ja" sz="1100" baseline="0">
                <a:effectLst/>
                <a:latin typeface="Meiryo UI" panose="020B0604030504040204" pitchFamily="50" charset="-128"/>
                <a:ea typeface="Meiryo UI" panose="020B0604030504040204" pitchFamily="50" charset="-128"/>
                <a:cs typeface="Times New Roman" panose="02020603050405020304" pitchFamily="18" charset="0"/>
              </a:rPr>
              <a:t>文字数を指定するのには、LEN 関数を使用し、…</a:t>
            </a:r>
            <a:endParaRPr lang="en-US" sz="1100">
              <a:effectLst/>
              <a:latin typeface="Meiryo UI" panose="020B0604030504040204" pitchFamily="50" charset="-128"/>
              <a:ea typeface="Meiryo UI" panose="020B0604030504040204" pitchFamily="50" charset="-128"/>
              <a:cs typeface="Times New Roman" panose="02020603050405020304" pitchFamily="18" charset="0"/>
            </a:endParaRPr>
          </a:p>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 </a:t>
            </a:r>
          </a:p>
        </xdr:txBody>
      </xdr:sp>
      <xdr:sp macro="" textlink="">
        <xdr:nvSpPr>
          <xdr:cNvPr id="28" name="左中かっこ 27" descr="かっこ状の線">
            <a:extLst>
              <a:ext uri="{FF2B5EF4-FFF2-40B4-BE49-F238E27FC236}">
                <a16:creationId xmlns:a16="http://schemas.microsoft.com/office/drawing/2014/main" id="{1CB628B0-1D35-4D0E-92B3-B9CFD8552BBB}"/>
              </a:ext>
            </a:extLst>
          </xdr:cNvPr>
          <xdr:cNvSpPr/>
        </xdr:nvSpPr>
        <xdr:spPr>
          <a:xfrm rot="5400000">
            <a:off x="12116964" y="11602617"/>
            <a:ext cx="243971" cy="257310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Meiryo UI" panose="020B0604030504040204" pitchFamily="50" charset="-128"/>
              <a:ea typeface="Meiryo UI" panose="020B0604030504040204" pitchFamily="50" charset="-128"/>
            </a:endParaRPr>
          </a:p>
        </xdr:txBody>
      </xdr:sp>
      <xdr:sp macro="" textlink="">
        <xdr:nvSpPr>
          <xdr:cNvPr id="29" name="テキスト ボックス 100" descr="=RIGHT(C56,LEN(C56)-FIND(&quot; &quot;,C56))">
            <a:extLst>
              <a:ext uri="{FF2B5EF4-FFF2-40B4-BE49-F238E27FC236}">
                <a16:creationId xmlns:a16="http://schemas.microsoft.com/office/drawing/2014/main" id="{1C5695E3-9C19-463D-A8D3-0E478B583047}"/>
              </a:ext>
            </a:extLst>
          </xdr:cNvPr>
          <xdr:cNvSpPr txBox="1"/>
        </xdr:nvSpPr>
        <xdr:spPr>
          <a:xfrm>
            <a:off x="9601793" y="12937524"/>
            <a:ext cx="6031457" cy="911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rtl="0">
              <a:spcBef>
                <a:spcPts val="0"/>
              </a:spcBef>
              <a:spcAft>
                <a:spcPts val="0"/>
              </a:spcAft>
            </a:pPr>
            <a:r>
              <a:rPr lang="ja" sz="1600" b="1" spc="100">
                <a:solidFill>
                  <a:srgbClr val="000000"/>
                </a:solidFill>
                <a:effectLst/>
                <a:latin typeface="ＭＳ 明朝" panose="02020609040205080304" pitchFamily="17" charset="-128"/>
                <a:ea typeface="ＭＳ 明朝" panose="02020609040205080304" pitchFamily="17" charset="-128"/>
              </a:rPr>
              <a:t>=RIGHT(C56,LEN(C56)-FIND(" ",C56))</a:t>
            </a:r>
            <a:endParaRPr lang="en-US" sz="1600" b="1" spc="100">
              <a:effectLst/>
              <a:latin typeface="ＭＳ 明朝" panose="02020609040205080304" pitchFamily="17" charset="-128"/>
              <a:ea typeface="ＭＳ 明朝" panose="02020609040205080304" pitchFamily="17" charset="-128"/>
            </a:endParaRPr>
          </a:p>
        </xdr:txBody>
      </xdr:sp>
      <xdr:sp macro="" textlink="">
        <xdr:nvSpPr>
          <xdr:cNvPr id="30" name="テキスト ボックス 2">
            <a:extLst>
              <a:ext uri="{FF2B5EF4-FFF2-40B4-BE49-F238E27FC236}">
                <a16:creationId xmlns:a16="http://schemas.microsoft.com/office/drawing/2014/main" id="{0EB62684-F717-4683-B8AD-FB6F6CA52EC2}"/>
              </a:ext>
            </a:extLst>
          </xdr:cNvPr>
          <xdr:cNvSpPr txBox="1">
            <a:spLocks noChangeArrowheads="1"/>
          </xdr:cNvSpPr>
        </xdr:nvSpPr>
        <xdr:spPr bwMode="auto">
          <a:xfrm>
            <a:off x="10011908" y="13454967"/>
            <a:ext cx="1216009" cy="180000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…の文字数 (文字の長さ) を取得し、… </a:t>
            </a:r>
          </a:p>
        </xdr:txBody>
      </xdr:sp>
      <xdr:sp macro="" textlink="">
        <xdr:nvSpPr>
          <xdr:cNvPr id="31" name="左中かっこ 30" descr="かっこ状の線">
            <a:extLst>
              <a:ext uri="{FF2B5EF4-FFF2-40B4-BE49-F238E27FC236}">
                <a16:creationId xmlns:a16="http://schemas.microsoft.com/office/drawing/2014/main" id="{C6581D1A-5B37-42A4-828C-ECF147C1BCD4}"/>
              </a:ext>
            </a:extLst>
          </xdr:cNvPr>
          <xdr:cNvSpPr/>
        </xdr:nvSpPr>
        <xdr:spPr>
          <a:xfrm rot="16200000">
            <a:off x="11021007" y="13147218"/>
            <a:ext cx="248484" cy="36470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Meiryo UI" panose="020B0604030504040204" pitchFamily="50" charset="-128"/>
              <a:ea typeface="Meiryo UI" panose="020B0604030504040204" pitchFamily="50" charset="-128"/>
            </a:endParaRPr>
          </a:p>
        </xdr:txBody>
      </xdr:sp>
      <xdr:sp macro="" textlink="">
        <xdr:nvSpPr>
          <xdr:cNvPr id="32" name="テキスト ボックス 2" descr="…このセル…">
            <a:extLst>
              <a:ext uri="{FF2B5EF4-FFF2-40B4-BE49-F238E27FC236}">
                <a16:creationId xmlns:a16="http://schemas.microsoft.com/office/drawing/2014/main" id="{7156EBE1-1DE5-44F3-A778-C371CCE06943}"/>
              </a:ext>
            </a:extLst>
          </xdr:cNvPr>
          <xdr:cNvSpPr txBox="1">
            <a:spLocks noChangeArrowheads="1"/>
          </xdr:cNvSpPr>
        </xdr:nvSpPr>
        <xdr:spPr bwMode="auto">
          <a:xfrm>
            <a:off x="11257704" y="13454967"/>
            <a:ext cx="438996" cy="180000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…このセル…</a:t>
            </a:r>
          </a:p>
        </xdr:txBody>
      </xdr:sp>
      <xdr:sp macro="" textlink="">
        <xdr:nvSpPr>
          <xdr:cNvPr id="33" name="左中かっこ 32" descr="かっこ状の線">
            <a:extLst>
              <a:ext uri="{FF2B5EF4-FFF2-40B4-BE49-F238E27FC236}">
                <a16:creationId xmlns:a16="http://schemas.microsoft.com/office/drawing/2014/main" id="{09C2D6FE-5F20-499D-8A35-75FD776FD149}"/>
              </a:ext>
            </a:extLst>
          </xdr:cNvPr>
          <xdr:cNvSpPr/>
        </xdr:nvSpPr>
        <xdr:spPr>
          <a:xfrm rot="16200000">
            <a:off x="11472238" y="13172198"/>
            <a:ext cx="248484" cy="31474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Meiryo UI" panose="020B0604030504040204" pitchFamily="50" charset="-128"/>
              <a:ea typeface="Meiryo UI" panose="020B0604030504040204" pitchFamily="50" charset="-128"/>
            </a:endParaRPr>
          </a:p>
        </xdr:txBody>
      </xdr:sp>
      <xdr:sp macro="" textlink="">
        <xdr:nvSpPr>
          <xdr:cNvPr id="34" name="テキスト ボックス 2" descr="…この数を減算します。">
            <a:extLst>
              <a:ext uri="{FF2B5EF4-FFF2-40B4-BE49-F238E27FC236}">
                <a16:creationId xmlns:a16="http://schemas.microsoft.com/office/drawing/2014/main" id="{21A6772C-DDBB-40DA-B3DA-D41E54A5F103}"/>
              </a:ext>
            </a:extLst>
          </xdr:cNvPr>
          <xdr:cNvSpPr txBox="1">
            <a:spLocks noChangeArrowheads="1"/>
          </xdr:cNvSpPr>
        </xdr:nvSpPr>
        <xdr:spPr bwMode="auto">
          <a:xfrm>
            <a:off x="11734244" y="13454967"/>
            <a:ext cx="543481" cy="180000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…この数を減算します。</a:t>
            </a:r>
          </a:p>
        </xdr:txBody>
      </xdr:sp>
      <xdr:sp macro="" textlink="">
        <xdr:nvSpPr>
          <xdr:cNvPr id="35" name="左中かっこ 34" descr="かっこ状の線">
            <a:extLst>
              <a:ext uri="{FF2B5EF4-FFF2-40B4-BE49-F238E27FC236}">
                <a16:creationId xmlns:a16="http://schemas.microsoft.com/office/drawing/2014/main" id="{7F3BEB32-46A5-4E6C-B2CE-90CE914CE35D}"/>
              </a:ext>
            </a:extLst>
          </xdr:cNvPr>
          <xdr:cNvSpPr/>
        </xdr:nvSpPr>
        <xdr:spPr>
          <a:xfrm rot="16200000">
            <a:off x="11805094" y="13276450"/>
            <a:ext cx="248484" cy="10623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Meiryo UI" panose="020B0604030504040204" pitchFamily="50" charset="-128"/>
              <a:ea typeface="Meiryo UI" panose="020B0604030504040204" pitchFamily="50" charset="-128"/>
            </a:endParaRPr>
          </a:p>
        </xdr:txBody>
      </xdr:sp>
      <xdr:sp macro="" textlink="">
        <xdr:nvSpPr>
          <xdr:cNvPr id="36" name="テキスト ボックス 2" descr="…の文字位置番号を検索します">
            <a:extLst>
              <a:ext uri="{FF2B5EF4-FFF2-40B4-BE49-F238E27FC236}">
                <a16:creationId xmlns:a16="http://schemas.microsoft.com/office/drawing/2014/main" id="{5CADE4DD-F9DF-477D-B485-7016F45AD773}"/>
              </a:ext>
            </a:extLst>
          </xdr:cNvPr>
          <xdr:cNvSpPr txBox="1">
            <a:spLocks noChangeArrowheads="1"/>
          </xdr:cNvSpPr>
        </xdr:nvSpPr>
        <xdr:spPr bwMode="auto">
          <a:xfrm>
            <a:off x="12319553" y="13454967"/>
            <a:ext cx="462997" cy="180000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…の文字位置番号を検索します</a:t>
            </a:r>
            <a:endParaRPr lang="en-US" sz="1100">
              <a:effectLst/>
              <a:latin typeface="Meiryo UI" panose="020B0604030504040204" pitchFamily="50" charset="-128"/>
              <a:ea typeface="Meiryo UI" panose="020B0604030504040204" pitchFamily="50" charset="-128"/>
              <a:cs typeface="Times New Roman" panose="02020603050405020304" pitchFamily="18" charset="0"/>
            </a:endParaRPr>
          </a:p>
        </xdr:txBody>
      </xdr:sp>
      <xdr:sp macro="" textlink="">
        <xdr:nvSpPr>
          <xdr:cNvPr id="37" name="左中かっこ 36" descr="かっこ状の線">
            <a:extLst>
              <a:ext uri="{FF2B5EF4-FFF2-40B4-BE49-F238E27FC236}">
                <a16:creationId xmlns:a16="http://schemas.microsoft.com/office/drawing/2014/main" id="{391581AA-8FD1-4135-BB54-7D788E0EE2F2}"/>
              </a:ext>
            </a:extLst>
          </xdr:cNvPr>
          <xdr:cNvSpPr/>
        </xdr:nvSpPr>
        <xdr:spPr>
          <a:xfrm rot="16200000">
            <a:off x="12118184" y="13122819"/>
            <a:ext cx="248484" cy="413498"/>
          </a:xfrm>
          <a:prstGeom prst="leftBrace">
            <a:avLst>
              <a:gd name="adj1" fmla="val 8333"/>
              <a:gd name="adj2" fmla="val 90001"/>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Meiryo UI" panose="020B0604030504040204" pitchFamily="50" charset="-128"/>
              <a:ea typeface="Meiryo UI" panose="020B0604030504040204" pitchFamily="50" charset="-128"/>
            </a:endParaRPr>
          </a:p>
        </xdr:txBody>
      </xdr:sp>
      <xdr:sp macro="" textlink="">
        <xdr:nvSpPr>
          <xdr:cNvPr id="38" name="テキスト ボックス 2" descr="…最初のスペース…">
            <a:extLst>
              <a:ext uri="{FF2B5EF4-FFF2-40B4-BE49-F238E27FC236}">
                <a16:creationId xmlns:a16="http://schemas.microsoft.com/office/drawing/2014/main" id="{B8D8E270-EE4E-4240-9F0A-35B4EA716827}"/>
              </a:ext>
            </a:extLst>
          </xdr:cNvPr>
          <xdr:cNvSpPr txBox="1">
            <a:spLocks noChangeArrowheads="1"/>
          </xdr:cNvSpPr>
        </xdr:nvSpPr>
        <xdr:spPr bwMode="auto">
          <a:xfrm>
            <a:off x="12830176" y="13454967"/>
            <a:ext cx="504824" cy="180000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…最初のスペース…</a:t>
            </a:r>
          </a:p>
        </xdr:txBody>
      </xdr:sp>
      <xdr:sp macro="" textlink="">
        <xdr:nvSpPr>
          <xdr:cNvPr id="39" name="左中かっこ 38" descr="かっこ状の線">
            <a:extLst>
              <a:ext uri="{FF2B5EF4-FFF2-40B4-BE49-F238E27FC236}">
                <a16:creationId xmlns:a16="http://schemas.microsoft.com/office/drawing/2014/main" id="{243B6138-4764-4C9F-8B1F-0AC3008884E4}"/>
              </a:ext>
            </a:extLst>
          </xdr:cNvPr>
          <xdr:cNvSpPr/>
        </xdr:nvSpPr>
        <xdr:spPr>
          <a:xfrm rot="16200000">
            <a:off x="12616719" y="13148022"/>
            <a:ext cx="257175" cy="345379"/>
          </a:xfrm>
          <a:prstGeom prst="leftBrace">
            <a:avLst>
              <a:gd name="adj1" fmla="val 8333"/>
              <a:gd name="adj2" fmla="val 90001"/>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Meiryo UI" panose="020B0604030504040204" pitchFamily="50" charset="-128"/>
              <a:ea typeface="Meiryo UI" panose="020B0604030504040204" pitchFamily="50" charset="-128"/>
            </a:endParaRPr>
          </a:p>
        </xdr:txBody>
      </xdr:sp>
      <xdr:sp macro="" textlink="">
        <xdr:nvSpPr>
          <xdr:cNvPr id="40" name="テキスト ボックス 2" descr="このセルの…">
            <a:extLst>
              <a:ext uri="{FF2B5EF4-FFF2-40B4-BE49-F238E27FC236}">
                <a16:creationId xmlns:a16="http://schemas.microsoft.com/office/drawing/2014/main" id="{D8443EFD-7194-48CE-A7B5-BEB437B3A0FF}"/>
              </a:ext>
            </a:extLst>
          </xdr:cNvPr>
          <xdr:cNvSpPr txBox="1">
            <a:spLocks noChangeArrowheads="1"/>
          </xdr:cNvSpPr>
        </xdr:nvSpPr>
        <xdr:spPr bwMode="auto">
          <a:xfrm>
            <a:off x="13384497" y="13454967"/>
            <a:ext cx="486288" cy="180000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このセルの…</a:t>
            </a:r>
            <a:endParaRPr lang="en-US" sz="1100">
              <a:effectLst/>
              <a:latin typeface="Meiryo UI" panose="020B0604030504040204" pitchFamily="50" charset="-128"/>
              <a:ea typeface="Meiryo UI" panose="020B0604030504040204" pitchFamily="50" charset="-128"/>
              <a:cs typeface="Times New Roman" panose="02020603050405020304" pitchFamily="18" charset="0"/>
            </a:endParaRPr>
          </a:p>
        </xdr:txBody>
      </xdr:sp>
      <xdr:sp macro="" textlink="">
        <xdr:nvSpPr>
          <xdr:cNvPr id="41" name="左中かっこ 40" descr="かっこ状の線">
            <a:extLst>
              <a:ext uri="{FF2B5EF4-FFF2-40B4-BE49-F238E27FC236}">
                <a16:creationId xmlns:a16="http://schemas.microsoft.com/office/drawing/2014/main" id="{E091A6DE-92F1-4108-89F0-3A01E3F7E168}"/>
              </a:ext>
            </a:extLst>
          </xdr:cNvPr>
          <xdr:cNvSpPr/>
        </xdr:nvSpPr>
        <xdr:spPr>
          <a:xfrm rot="16200000">
            <a:off x="13158268" y="13143725"/>
            <a:ext cx="248484" cy="390737"/>
          </a:xfrm>
          <a:prstGeom prst="leftBrace">
            <a:avLst>
              <a:gd name="adj1" fmla="val 8333"/>
              <a:gd name="adj2" fmla="val 90001"/>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Meiryo UI" panose="020B0604030504040204" pitchFamily="50" charset="-128"/>
              <a:ea typeface="Meiryo UI" panose="020B0604030504040204" pitchFamily="50" charset="-128"/>
            </a:endParaRPr>
          </a:p>
        </xdr:txBody>
      </xdr:sp>
      <xdr:sp macro="" textlink="">
        <xdr:nvSpPr>
          <xdr:cNvPr id="42" name="手順" descr="説明:">
            <a:extLst>
              <a:ext uri="{FF2B5EF4-FFF2-40B4-BE49-F238E27FC236}">
                <a16:creationId xmlns:a16="http://schemas.microsoft.com/office/drawing/2014/main" id="{DF150BBD-6460-4B9E-8C34-FEFB93870051}"/>
              </a:ext>
            </a:extLst>
          </xdr:cNvPr>
          <xdr:cNvSpPr txBox="1"/>
        </xdr:nvSpPr>
        <xdr:spPr>
          <a:xfrm>
            <a:off x="9770064" y="11367837"/>
            <a:ext cx="3100357" cy="298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lang="ja" sz="1200" b="1"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Segoe UI Light" panose="020B0502040204020203" pitchFamily="34" charset="0"/>
              </a:rPr>
              <a:t>説明:</a:t>
            </a:r>
            <a:endParaRPr lang="en-US" sz="1050" b="1" i="0" u="none" cap="none" spc="0">
              <a:ln>
                <a:noFill/>
              </a:ln>
              <a:solidFill>
                <a:schemeClr val="accent1"/>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43" name="直線​​コネクタ 5" descr="装飾線">
            <a:extLst>
              <a:ext uri="{FF2B5EF4-FFF2-40B4-BE49-F238E27FC236}">
                <a16:creationId xmlns:a16="http://schemas.microsoft.com/office/drawing/2014/main" id="{36D3AF58-FF80-4E32-800F-E1BABFCA89D1}"/>
              </a:ext>
            </a:extLst>
          </xdr:cNvPr>
          <xdr:cNvCxnSpPr/>
        </xdr:nvCxnSpPr>
        <xdr:spPr>
          <a:xfrm>
            <a:off x="11265008" y="11249025"/>
            <a:ext cx="0" cy="144000"/>
          </a:xfrm>
          <a:prstGeom prst="line">
            <a:avLst/>
          </a:prstGeom>
          <a:noFill/>
          <a:ln w="19050">
            <a:solidFill>
              <a:srgbClr val="B5D2EC"/>
            </a:solidFill>
          </a:ln>
        </xdr:spPr>
        <xdr:style>
          <a:lnRef idx="2">
            <a:schemeClr val="accent1">
              <a:shade val="50000"/>
            </a:schemeClr>
          </a:lnRef>
          <a:fillRef idx="1">
            <a:schemeClr val="accent1"/>
          </a:fillRef>
          <a:effectRef idx="0">
            <a:schemeClr val="accent1"/>
          </a:effectRef>
          <a:fontRef idx="minor">
            <a:schemeClr val="lt1"/>
          </a:fontRef>
        </xdr:style>
      </xdr:cxnSp>
      <xdr:sp macro="" textlink="">
        <xdr:nvSpPr>
          <xdr:cNvPr id="44" name="フリーフォーム:図形 142" descr="かっこ状の線">
            <a:extLst>
              <a:ext uri="{FF2B5EF4-FFF2-40B4-BE49-F238E27FC236}">
                <a16:creationId xmlns:a16="http://schemas.microsoft.com/office/drawing/2014/main" id="{CDC4374B-D780-44F7-BEF6-40F77464385B}"/>
              </a:ext>
            </a:extLst>
          </xdr:cNvPr>
          <xdr:cNvSpPr/>
        </xdr:nvSpPr>
        <xdr:spPr>
          <a:xfrm>
            <a:off x="9982200" y="11315700"/>
            <a:ext cx="1285875" cy="144000"/>
          </a:xfrm>
          <a:custGeom>
            <a:avLst/>
            <a:gdLst>
              <a:gd name="connsiteX0" fmla="*/ 1629276 w 1629276"/>
              <a:gd name="connsiteY0" fmla="*/ 0 h 1017671"/>
              <a:gd name="connsiteX1" fmla="*/ 1629276 w 1629276"/>
              <a:gd name="connsiteY1" fmla="*/ 140368 h 1017671"/>
              <a:gd name="connsiteX2" fmla="*/ 0 w 1629276"/>
              <a:gd name="connsiteY2" fmla="*/ 140368 h 1017671"/>
              <a:gd name="connsiteX3" fmla="*/ 0 w 1629276"/>
              <a:gd name="connsiteY3" fmla="*/ 917408 h 1017671"/>
              <a:gd name="connsiteX4" fmla="*/ 200526 w 1629276"/>
              <a:gd name="connsiteY4" fmla="*/ 1017671 h 1017671"/>
              <a:gd name="connsiteX0" fmla="*/ 1629276 w 1629276"/>
              <a:gd name="connsiteY0" fmla="*/ 0 h 917408"/>
              <a:gd name="connsiteX1" fmla="*/ 1629276 w 1629276"/>
              <a:gd name="connsiteY1" fmla="*/ 140368 h 917408"/>
              <a:gd name="connsiteX2" fmla="*/ 0 w 1629276"/>
              <a:gd name="connsiteY2" fmla="*/ 140368 h 917408"/>
              <a:gd name="connsiteX3" fmla="*/ 0 w 1629276"/>
              <a:gd name="connsiteY3" fmla="*/ 917408 h 917408"/>
              <a:gd name="connsiteX0" fmla="*/ 1629276 w 1629276"/>
              <a:gd name="connsiteY0" fmla="*/ 0 h 818775"/>
              <a:gd name="connsiteX1" fmla="*/ 1629276 w 1629276"/>
              <a:gd name="connsiteY1" fmla="*/ 140368 h 818775"/>
              <a:gd name="connsiteX2" fmla="*/ 0 w 1629276"/>
              <a:gd name="connsiteY2" fmla="*/ 140368 h 818775"/>
              <a:gd name="connsiteX3" fmla="*/ 0 w 1629276"/>
              <a:gd name="connsiteY3" fmla="*/ 818775 h 818775"/>
              <a:gd name="connsiteX0" fmla="*/ 1629276 w 1629276"/>
              <a:gd name="connsiteY0" fmla="*/ 0 h 818775"/>
              <a:gd name="connsiteX1" fmla="*/ 1629276 w 1629276"/>
              <a:gd name="connsiteY1" fmla="*/ 140368 h 818775"/>
              <a:gd name="connsiteX2" fmla="*/ 0 w 1629276"/>
              <a:gd name="connsiteY2" fmla="*/ 140368 h 818775"/>
              <a:gd name="connsiteX3" fmla="*/ 0 w 1629276"/>
              <a:gd name="connsiteY3" fmla="*/ 818775 h 818775"/>
              <a:gd name="connsiteX0" fmla="*/ 1629276 w 1629276"/>
              <a:gd name="connsiteY0" fmla="*/ 0 h 286057"/>
              <a:gd name="connsiteX1" fmla="*/ 1629276 w 1629276"/>
              <a:gd name="connsiteY1" fmla="*/ 140368 h 286057"/>
              <a:gd name="connsiteX2" fmla="*/ 0 w 1629276"/>
              <a:gd name="connsiteY2" fmla="*/ 140368 h 286057"/>
              <a:gd name="connsiteX3" fmla="*/ 0 w 1629276"/>
              <a:gd name="connsiteY3" fmla="*/ 286057 h 286057"/>
            </a:gdLst>
            <a:ahLst/>
            <a:cxnLst>
              <a:cxn ang="0">
                <a:pos x="connsiteX0" y="connsiteY0"/>
              </a:cxn>
              <a:cxn ang="0">
                <a:pos x="connsiteX1" y="connsiteY1"/>
              </a:cxn>
              <a:cxn ang="0">
                <a:pos x="connsiteX2" y="connsiteY2"/>
              </a:cxn>
              <a:cxn ang="0">
                <a:pos x="connsiteX3" y="connsiteY3"/>
              </a:cxn>
            </a:cxnLst>
            <a:rect l="l" t="t" r="r" b="b"/>
            <a:pathLst>
              <a:path w="1629276" h="286057">
                <a:moveTo>
                  <a:pt x="1629276" y="0"/>
                </a:moveTo>
                <a:lnTo>
                  <a:pt x="1629276" y="140368"/>
                </a:lnTo>
                <a:lnTo>
                  <a:pt x="0" y="140368"/>
                </a:lnTo>
                <a:lnTo>
                  <a:pt x="0" y="286057"/>
                </a:lnTo>
              </a:path>
            </a:pathLst>
          </a:custGeom>
          <a:noFill/>
          <a:ln w="19050">
            <a:solidFill>
              <a:srgbClr val="B5D2E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grpSp>
    <xdr:clientData/>
  </xdr:twoCellAnchor>
  <xdr:oneCellAnchor>
    <xdr:from>
      <xdr:col>0</xdr:col>
      <xdr:colOff>341169</xdr:colOff>
      <xdr:row>53</xdr:row>
      <xdr:rowOff>1732</xdr:rowOff>
    </xdr:from>
    <xdr:ext cx="5695084" cy="5551344"/>
    <xdr:grpSp>
      <xdr:nvGrpSpPr>
        <xdr:cNvPr id="45" name="数式で列を分割する" descr="数式で列を分割する&#10;データを分割する数式を作成することがあります。この方法では、元のデータが更新された場合、分割されたデータも更新されます。これは、高度な機能です。ただし、LEFT、RIGHT、FIND、LEN といった少数の関数を使用している場合にのみ可能です。これらの各関数の詳細については、このシートの下部にあるリンクを参照してください。ただし、興味がある場合は、以下に示すセル C56 を分割する方法をご覧ください。右の図をたどりながら、次の手順を進めてください。&#10;Yvonne を含む黄色のセルをダブルクリックします。LEFT 関数を使用して、セル C56 の左側の文字を抽出しました。抽出する文字数を指定するには、FIND 関数を使用しました。[説明] 図を読み、完了したら、Esc キーを押します。&#10;次に、[ヘルパー列] を作成しました。これは、セルの他のテキストの抽出を支援するためのものです。一時的な列で、後で常に非表示にできるように作られています。&#10;[ヘルパー列] の [Francis McKay] をダブルクリックします。RIGHT、LEN、FIND の各関数を使用して、最初のスペースからセルの末尾までの文字が抽出されています。&#10;[Francis] をダブルクリックします。ここでは、手順 1 とほぼ同じ数式を使用していますが、C56 ではなく F56 から文字を抽出します。&#10;[McKay] をダブルクリックします。これは、手順 3 と同じ数式ですが、セル C56 ではなく G56 から文字を抽出します。">
          <a:extLst>
            <a:ext uri="{FF2B5EF4-FFF2-40B4-BE49-F238E27FC236}">
              <a16:creationId xmlns:a16="http://schemas.microsoft.com/office/drawing/2014/main" id="{16EF7D89-910D-488A-912B-0FB238E2C9E9}"/>
            </a:ext>
          </a:extLst>
        </xdr:cNvPr>
        <xdr:cNvGrpSpPr/>
      </xdr:nvGrpSpPr>
      <xdr:grpSpPr>
        <a:xfrm>
          <a:off x="341169" y="10669732"/>
          <a:ext cx="5695084" cy="5551344"/>
          <a:chOff x="398319" y="10117281"/>
          <a:chExt cx="5695084" cy="5637069"/>
        </a:xfrm>
      </xdr:grpSpPr>
      <xdr:sp macro="" textlink="">
        <xdr:nvSpPr>
          <xdr:cNvPr id="46" name="四角形 165" descr="背景">
            <a:extLst>
              <a:ext uri="{FF2B5EF4-FFF2-40B4-BE49-F238E27FC236}">
                <a16:creationId xmlns:a16="http://schemas.microsoft.com/office/drawing/2014/main" id="{E10EFD26-C93B-40B6-BCD6-D279A13A1465}"/>
              </a:ext>
            </a:extLst>
          </xdr:cNvPr>
          <xdr:cNvSpPr/>
        </xdr:nvSpPr>
        <xdr:spPr>
          <a:xfrm>
            <a:off x="398319" y="10117281"/>
            <a:ext cx="5695084" cy="563706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47" name="手順" descr="数式で列を分割する">
            <a:extLst>
              <a:ext uri="{FF2B5EF4-FFF2-40B4-BE49-F238E27FC236}">
                <a16:creationId xmlns:a16="http://schemas.microsoft.com/office/drawing/2014/main" id="{DBDDE6E4-7F24-49B8-BC16-D5726929D7E9}"/>
              </a:ext>
            </a:extLst>
          </xdr:cNvPr>
          <xdr:cNvSpPr txBox="1"/>
        </xdr:nvSpPr>
        <xdr:spPr>
          <a:xfrm>
            <a:off x="630032" y="10245504"/>
            <a:ext cx="5215758"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数式で列を分割する</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48" name="直線​​コネクタ 167" descr="装飾線">
            <a:extLst>
              <a:ext uri="{FF2B5EF4-FFF2-40B4-BE49-F238E27FC236}">
                <a16:creationId xmlns:a16="http://schemas.microsoft.com/office/drawing/2014/main" id="{E0605F60-3957-475B-AEF8-5D33C59B5097}"/>
              </a:ext>
            </a:extLst>
          </xdr:cNvPr>
          <xdr:cNvCxnSpPr>
            <a:cxnSpLocks/>
          </xdr:cNvCxnSpPr>
        </xdr:nvCxnSpPr>
        <xdr:spPr>
          <a:xfrm>
            <a:off x="633207" y="10752917"/>
            <a:ext cx="521258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49" name="直線​​コネクタ 168" descr="装飾線">
            <a:extLst>
              <a:ext uri="{FF2B5EF4-FFF2-40B4-BE49-F238E27FC236}">
                <a16:creationId xmlns:a16="http://schemas.microsoft.com/office/drawing/2014/main" id="{0263FF57-E34E-4650-8340-7EAF7FF39489}"/>
              </a:ext>
            </a:extLst>
          </xdr:cNvPr>
          <xdr:cNvCxnSpPr>
            <a:cxnSpLocks/>
          </xdr:cNvCxnSpPr>
        </xdr:nvCxnSpPr>
        <xdr:spPr>
          <a:xfrm>
            <a:off x="633207" y="15488533"/>
            <a:ext cx="521258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0" name="手順" descr="データを分割する数式を作成することがあります。この方法では、元のデータが更新された場合、分割されたデータも更新されます。これは、高度な機能です。ただし、LEFT、RIGHT、FIND、LEN といった少数の関数を使用している場合にのみ可能です。これらの各関数の詳細については、このシートの下部にあるリンクを参照してください。ただし、興味がある場合は、以下に示すセル C56 を分割する方法をご覧ください。右の図をたどりながら、次の手順を進めてください。">
            <a:extLst>
              <a:ext uri="{FF2B5EF4-FFF2-40B4-BE49-F238E27FC236}">
                <a16:creationId xmlns:a16="http://schemas.microsoft.com/office/drawing/2014/main" id="{8ECD1422-EF19-4B05-8336-FFC66FA1522E}"/>
              </a:ext>
            </a:extLst>
          </xdr:cNvPr>
          <xdr:cNvSpPr txBox="1"/>
        </xdr:nvSpPr>
        <xdr:spPr>
          <a:xfrm>
            <a:off x="626883" y="10826527"/>
            <a:ext cx="5269091" cy="12814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100">
                <a:latin typeface="Meiryo UI" panose="020B0604030504040204" pitchFamily="50" charset="-128"/>
                <a:ea typeface="Meiryo UI" panose="020B0604030504040204" pitchFamily="50" charset="-128"/>
                <a:cs typeface="Segoe UI" panose="020B0502040204020203" pitchFamily="34" charset="0"/>
              </a:rPr>
              <a:t>データを分割する数式を作成することがあります。この方法では、元のデータが更新された場合、分割されたデータも更新されます。これは、高度な機能です。ただし、LEFT、RIGHT、FIND、LEN といった少数の関数を使用している場合にのみ可能です。これらの各関数の詳細については、このシートの下部にあるリンクを参照してください。ただし、興味がある場合は、以下に示すセル C56 を分割する方法をご覧ください。右の図をたどりながら、次の手順を進めてください。</a:t>
            </a:r>
          </a:p>
        </xdr:txBody>
      </xdr:sp>
      <xdr:sp macro="" textlink="">
        <xdr:nvSpPr>
          <xdr:cNvPr id="51" name="手順" descr="Yvonne を含む黄色のセルをダブルクリックします。LEFT 関数を使用して、セル C56 の左側の文字を抽出しました。抽出する文字数を指定するには、FIND 関数を使用しました。[説明] 図を読み、完了したら、Esc キーを押します ">
            <a:extLst>
              <a:ext uri="{FF2B5EF4-FFF2-40B4-BE49-F238E27FC236}">
                <a16:creationId xmlns:a16="http://schemas.microsoft.com/office/drawing/2014/main" id="{109F0568-4134-4CD3-8AF5-BB54AC8767BB}"/>
              </a:ext>
            </a:extLst>
          </xdr:cNvPr>
          <xdr:cNvSpPr txBox="1"/>
        </xdr:nvSpPr>
        <xdr:spPr>
          <a:xfrm>
            <a:off x="1037005" y="12148152"/>
            <a:ext cx="4808785" cy="8593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100" b="1">
                <a:latin typeface="Meiryo UI" panose="020B0604030504040204" pitchFamily="50" charset="-128"/>
                <a:ea typeface="Meiryo UI" panose="020B0604030504040204" pitchFamily="50" charset="-128"/>
                <a:cs typeface="Segoe UI" panose="020B0502040204020203" pitchFamily="34" charset="0"/>
              </a:rPr>
              <a:t>Yvonne</a:t>
            </a:r>
            <a:r>
              <a:rPr lang="en-US" altLang="ja" sz="1100" b="1">
                <a:latin typeface="Meiryo UI" panose="020B0604030504040204" pitchFamily="50" charset="-128"/>
                <a:ea typeface="Meiryo UI" panose="020B0604030504040204" pitchFamily="50" charset="-128"/>
                <a:cs typeface="Segoe UI" panose="020B0502040204020203" pitchFamily="34" charset="0"/>
              </a:rPr>
              <a:t> </a:t>
            </a:r>
            <a:r>
              <a:rPr lang="ja" sz="1100" b="0">
                <a:latin typeface="Meiryo UI" panose="020B0604030504040204" pitchFamily="50" charset="-128"/>
                <a:ea typeface="Meiryo UI" panose="020B0604030504040204" pitchFamily="50" charset="-128"/>
                <a:cs typeface="Segoe UI" panose="020B0502040204020203" pitchFamily="34" charset="0"/>
              </a:rPr>
              <a:t>を含む黄色のセルをダブルクリックします。</a:t>
            </a:r>
            <a:r>
              <a:rPr lang="ja" sz="1100">
                <a:latin typeface="Meiryo UI" panose="020B0604030504040204" pitchFamily="50" charset="-128"/>
                <a:ea typeface="Meiryo UI" panose="020B0604030504040204" pitchFamily="50" charset="-128"/>
                <a:cs typeface="Segoe UI" panose="020B0502040204020203" pitchFamily="34" charset="0"/>
              </a:rPr>
              <a:t>LEFT 関数を使用して、セル C56 の左側の文字を抽出しました。抽出する文字数を指定するには、FIND 関数を使用しました。[</a:t>
            </a:r>
            <a:r>
              <a:rPr lang="ja" sz="1100" baseline="0">
                <a:latin typeface="Meiryo UI" panose="020B0604030504040204" pitchFamily="50" charset="-128"/>
                <a:ea typeface="Meiryo UI" panose="020B0604030504040204" pitchFamily="50" charset="-128"/>
                <a:cs typeface="Segoe UI" panose="020B0502040204020203" pitchFamily="34" charset="0"/>
              </a:rPr>
              <a:t> </a:t>
            </a:r>
            <a:r>
              <a:rPr lang="ja" sz="1100" b="1" baseline="0">
                <a:latin typeface="Meiryo UI" panose="020B0604030504040204" pitchFamily="50" charset="-128"/>
                <a:ea typeface="Meiryo UI" panose="020B0604030504040204" pitchFamily="50" charset="-128"/>
                <a:cs typeface="Segoe UI" panose="020B0502040204020203" pitchFamily="34" charset="0"/>
              </a:rPr>
              <a:t>説明</a:t>
            </a:r>
            <a:r>
              <a:rPr lang="ja" sz="1100" baseline="0">
                <a:latin typeface="Meiryo UI" panose="020B0604030504040204" pitchFamily="50" charset="-128"/>
                <a:ea typeface="Meiryo UI" panose="020B0604030504040204" pitchFamily="50" charset="-128"/>
                <a:cs typeface="Segoe UI" panose="020B0502040204020203" pitchFamily="34" charset="0"/>
              </a:rPr>
              <a:t>] 図を読み、完了したら、Esc キーを押します。 </a:t>
            </a:r>
            <a:endParaRPr lang="en-US" sz="1100">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52" name="円 171" descr="1">
            <a:extLst>
              <a:ext uri="{FF2B5EF4-FFF2-40B4-BE49-F238E27FC236}">
                <a16:creationId xmlns:a16="http://schemas.microsoft.com/office/drawing/2014/main" id="{FD2A15C8-97BE-42C2-8616-4E324FCA7240}"/>
              </a:ext>
            </a:extLst>
          </xdr:cNvPr>
          <xdr:cNvSpPr/>
        </xdr:nvSpPr>
        <xdr:spPr>
          <a:xfrm>
            <a:off x="630033" y="12105655"/>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1</a:t>
            </a:r>
          </a:p>
        </xdr:txBody>
      </xdr:sp>
      <xdr:sp macro="" textlink="">
        <xdr:nvSpPr>
          <xdr:cNvPr id="53" name="手順" descr="次に、[ヘルパー列] を作成しました。これは、セルの他のテキストの抽出を支援するためのものです。一時的な列で、後で常に非表示にできるように作られています">
            <a:extLst>
              <a:ext uri="{FF2B5EF4-FFF2-40B4-BE49-F238E27FC236}">
                <a16:creationId xmlns:a16="http://schemas.microsoft.com/office/drawing/2014/main" id="{42254BBF-995F-4396-8519-84E240D6CD82}"/>
              </a:ext>
            </a:extLst>
          </xdr:cNvPr>
          <xdr:cNvSpPr txBox="1"/>
        </xdr:nvSpPr>
        <xdr:spPr>
          <a:xfrm>
            <a:off x="1037004" y="13017217"/>
            <a:ext cx="4808786" cy="725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100">
                <a:latin typeface="Meiryo UI" panose="020B0604030504040204" pitchFamily="50" charset="-128"/>
                <a:ea typeface="Meiryo UI" panose="020B0604030504040204" pitchFamily="50" charset="-128"/>
                <a:cs typeface="Segoe UI" panose="020B0502040204020203" pitchFamily="34" charset="0"/>
              </a:rPr>
              <a:t>次に、[</a:t>
            </a:r>
            <a:r>
              <a:rPr lang="ja" sz="1100" b="1">
                <a:latin typeface="Meiryo UI" panose="020B0604030504040204" pitchFamily="50" charset="-128"/>
                <a:ea typeface="Meiryo UI" panose="020B0604030504040204" pitchFamily="50" charset="-128"/>
                <a:cs typeface="Segoe UI" panose="020B0502040204020203" pitchFamily="34" charset="0"/>
              </a:rPr>
              <a:t>ヘルパー列</a:t>
            </a:r>
            <a:r>
              <a:rPr lang="ja" sz="1100">
                <a:latin typeface="Meiryo UI" panose="020B0604030504040204" pitchFamily="50" charset="-128"/>
                <a:ea typeface="Meiryo UI" panose="020B0604030504040204" pitchFamily="50" charset="-128"/>
                <a:cs typeface="Segoe UI" panose="020B0502040204020203" pitchFamily="34" charset="0"/>
              </a:rPr>
              <a:t>] を作成しました。これは、セルの他のテキストの抽出を支援するためのものです。一時的な列で、後で常に非表示にできるように作られています。 </a:t>
            </a:r>
          </a:p>
        </xdr:txBody>
      </xdr:sp>
      <xdr:sp macro="" textlink="">
        <xdr:nvSpPr>
          <xdr:cNvPr id="54" name="円 173" descr="2">
            <a:extLst>
              <a:ext uri="{FF2B5EF4-FFF2-40B4-BE49-F238E27FC236}">
                <a16:creationId xmlns:a16="http://schemas.microsoft.com/office/drawing/2014/main" id="{84288B3F-A5FA-4BAE-9F66-4E9B782F4831}"/>
              </a:ext>
            </a:extLst>
          </xdr:cNvPr>
          <xdr:cNvSpPr/>
        </xdr:nvSpPr>
        <xdr:spPr>
          <a:xfrm>
            <a:off x="630033" y="12974718"/>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2</a:t>
            </a:r>
          </a:p>
        </xdr:txBody>
      </xdr:sp>
      <xdr:sp macro="" textlink="">
        <xdr:nvSpPr>
          <xdr:cNvPr id="55" name="手順" descr="[McKay] をダブルクリックします。これは、手順 3 と同じ数式ですが、セル C56 ではなく F56 から文字を抽出します">
            <a:extLst>
              <a:ext uri="{FF2B5EF4-FFF2-40B4-BE49-F238E27FC236}">
                <a16:creationId xmlns:a16="http://schemas.microsoft.com/office/drawing/2014/main" id="{58DB53B6-226F-4F4B-8FD8-1845D83E20E7}"/>
              </a:ext>
            </a:extLst>
          </xdr:cNvPr>
          <xdr:cNvSpPr txBox="1"/>
        </xdr:nvSpPr>
        <xdr:spPr>
          <a:xfrm>
            <a:off x="1037004" y="14808301"/>
            <a:ext cx="480878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100">
                <a:latin typeface="Meiryo UI" panose="020B0604030504040204" pitchFamily="50" charset="-128"/>
                <a:ea typeface="Meiryo UI" panose="020B0604030504040204" pitchFamily="50" charset="-128"/>
                <a:cs typeface="Segoe UI" panose="020B0502040204020203" pitchFamily="34" charset="0"/>
              </a:rPr>
              <a:t>[</a:t>
            </a:r>
            <a:r>
              <a:rPr lang="ja" sz="1100" b="1">
                <a:latin typeface="Meiryo UI" panose="020B0604030504040204" pitchFamily="50" charset="-128"/>
                <a:ea typeface="Meiryo UI" panose="020B0604030504040204" pitchFamily="50" charset="-128"/>
                <a:cs typeface="Segoe UI" panose="020B0502040204020203" pitchFamily="34" charset="0"/>
              </a:rPr>
              <a:t>McKay</a:t>
            </a:r>
            <a:r>
              <a:rPr lang="ja" sz="1100">
                <a:latin typeface="Meiryo UI" panose="020B0604030504040204" pitchFamily="50" charset="-128"/>
                <a:ea typeface="Meiryo UI" panose="020B0604030504040204" pitchFamily="50" charset="-128"/>
                <a:cs typeface="Segoe UI" panose="020B0502040204020203" pitchFamily="34" charset="0"/>
              </a:rPr>
              <a:t>] をダブルクリックします。これは、手順 3 と同じ数式ですが、セル C56 ではなく F56 から文字を抽出します。 </a:t>
            </a:r>
          </a:p>
        </xdr:txBody>
      </xdr:sp>
      <xdr:sp macro="" textlink="">
        <xdr:nvSpPr>
          <xdr:cNvPr id="56" name="円 175" descr="5">
            <a:extLst>
              <a:ext uri="{FF2B5EF4-FFF2-40B4-BE49-F238E27FC236}">
                <a16:creationId xmlns:a16="http://schemas.microsoft.com/office/drawing/2014/main" id="{E15116D9-E623-4B6C-8411-6E7C752DE74F}"/>
              </a:ext>
            </a:extLst>
          </xdr:cNvPr>
          <xdr:cNvSpPr/>
        </xdr:nvSpPr>
        <xdr:spPr>
          <a:xfrm>
            <a:off x="630033" y="14765803"/>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5</a:t>
            </a:r>
          </a:p>
        </xdr:txBody>
      </xdr:sp>
      <xdr:sp macro="" textlink="">
        <xdr:nvSpPr>
          <xdr:cNvPr id="57" name="手順" descr="[ヘルパー列] の [Francis McKay] をダブルクリックします。RIGHT、LEN、FIND の各関数を使用して、最初のスペースからセルの末尾までの文字が抽出されています">
            <a:extLst>
              <a:ext uri="{FF2B5EF4-FFF2-40B4-BE49-F238E27FC236}">
                <a16:creationId xmlns:a16="http://schemas.microsoft.com/office/drawing/2014/main" id="{AD0A43C3-EFD2-49F7-AA90-42D36EFEA050}"/>
              </a:ext>
            </a:extLst>
          </xdr:cNvPr>
          <xdr:cNvSpPr txBox="1"/>
        </xdr:nvSpPr>
        <xdr:spPr>
          <a:xfrm>
            <a:off x="1037004" y="13625419"/>
            <a:ext cx="4808786" cy="638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100">
                <a:latin typeface="Meiryo UI" panose="020B0604030504040204" pitchFamily="50" charset="-128"/>
                <a:ea typeface="Meiryo UI" panose="020B0604030504040204" pitchFamily="50" charset="-128"/>
                <a:cs typeface="Segoe UI" panose="020B0502040204020203" pitchFamily="34" charset="0"/>
              </a:rPr>
              <a:t>[ヘルパー列] の [</a:t>
            </a:r>
            <a:r>
              <a:rPr lang="ja" sz="1100" b="1">
                <a:latin typeface="Meiryo UI" panose="020B0604030504040204" pitchFamily="50" charset="-128"/>
                <a:ea typeface="Meiryo UI" panose="020B0604030504040204" pitchFamily="50" charset="-128"/>
                <a:cs typeface="Segoe UI" panose="020B0502040204020203" pitchFamily="34" charset="0"/>
              </a:rPr>
              <a:t>Francis McKay</a:t>
            </a:r>
            <a:r>
              <a:rPr lang="ja" sz="1100" b="0">
                <a:latin typeface="Meiryo UI" panose="020B0604030504040204" pitchFamily="50" charset="-128"/>
                <a:ea typeface="Meiryo UI" panose="020B0604030504040204" pitchFamily="50" charset="-128"/>
                <a:cs typeface="Segoe UI" panose="020B0502040204020203" pitchFamily="34" charset="0"/>
              </a:rPr>
              <a:t>] をダブルクリックします。</a:t>
            </a:r>
            <a:r>
              <a:rPr lang="ja" sz="1100">
                <a:latin typeface="Meiryo UI" panose="020B0604030504040204" pitchFamily="50" charset="-128"/>
                <a:ea typeface="Meiryo UI" panose="020B0604030504040204" pitchFamily="50" charset="-128"/>
                <a:cs typeface="Segoe UI" panose="020B0502040204020203" pitchFamily="34" charset="0"/>
              </a:rPr>
              <a:t>RIGHT、LEN、FIND の各関数を使用して、最初のスペースからセルの末尾までの文字が抽出されています。 </a:t>
            </a:r>
          </a:p>
        </xdr:txBody>
      </xdr:sp>
      <xdr:sp macro="" textlink="">
        <xdr:nvSpPr>
          <xdr:cNvPr id="58" name="円 177" descr="3">
            <a:extLst>
              <a:ext uri="{FF2B5EF4-FFF2-40B4-BE49-F238E27FC236}">
                <a16:creationId xmlns:a16="http://schemas.microsoft.com/office/drawing/2014/main" id="{D45C5025-CFED-4395-97E0-8B13EB7800E9}"/>
              </a:ext>
            </a:extLst>
          </xdr:cNvPr>
          <xdr:cNvSpPr/>
        </xdr:nvSpPr>
        <xdr:spPr>
          <a:xfrm>
            <a:off x="630033" y="13582921"/>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3</a:t>
            </a:r>
          </a:p>
        </xdr:txBody>
      </xdr:sp>
      <xdr:sp macro="" textlink="">
        <xdr:nvSpPr>
          <xdr:cNvPr id="59" name="手順" descr="[Francis] をダブルクリックします。ここでは、手順 1 とほぼ同じ数式を使用していますが、C56 ではなく F56 から文字を抽出します">
            <a:extLst>
              <a:ext uri="{FF2B5EF4-FFF2-40B4-BE49-F238E27FC236}">
                <a16:creationId xmlns:a16="http://schemas.microsoft.com/office/drawing/2014/main" id="{F5E7FAD8-6AA7-4D5A-942F-28A830EB512E}"/>
              </a:ext>
            </a:extLst>
          </xdr:cNvPr>
          <xdr:cNvSpPr txBox="1"/>
        </xdr:nvSpPr>
        <xdr:spPr>
          <a:xfrm>
            <a:off x="1037004" y="14248435"/>
            <a:ext cx="4808786" cy="5290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100">
                <a:latin typeface="Meiryo UI" panose="020B0604030504040204" pitchFamily="50" charset="-128"/>
                <a:ea typeface="Meiryo UI" panose="020B0604030504040204" pitchFamily="50" charset="-128"/>
                <a:cs typeface="Segoe UI" panose="020B0502040204020203" pitchFamily="34" charset="0"/>
              </a:rPr>
              <a:t>[</a:t>
            </a:r>
            <a:r>
              <a:rPr lang="ja" sz="1100" b="1">
                <a:latin typeface="Meiryo UI" panose="020B0604030504040204" pitchFamily="50" charset="-128"/>
                <a:ea typeface="Meiryo UI" panose="020B0604030504040204" pitchFamily="50" charset="-128"/>
                <a:cs typeface="Segoe UI" panose="020B0502040204020203" pitchFamily="34" charset="0"/>
              </a:rPr>
              <a:t>Francis</a:t>
            </a:r>
            <a:r>
              <a:rPr lang="ja" sz="1100">
                <a:latin typeface="Meiryo UI" panose="020B0604030504040204" pitchFamily="50" charset="-128"/>
                <a:ea typeface="Meiryo UI" panose="020B0604030504040204" pitchFamily="50" charset="-128"/>
                <a:cs typeface="Segoe UI" panose="020B0502040204020203" pitchFamily="34" charset="0"/>
              </a:rPr>
              <a:t>] をダブルクリックします。ここでは、手順 1 とほぼ同じ数式を使用していますが、C56 ではなく F56 から文字を抽出します。 </a:t>
            </a:r>
          </a:p>
        </xdr:txBody>
      </xdr:sp>
      <xdr:sp macro="" textlink="">
        <xdr:nvSpPr>
          <xdr:cNvPr id="60" name="円 179" descr="4">
            <a:extLst>
              <a:ext uri="{FF2B5EF4-FFF2-40B4-BE49-F238E27FC236}">
                <a16:creationId xmlns:a16="http://schemas.microsoft.com/office/drawing/2014/main" id="{3379943E-9EAD-4E7B-9A90-31A4E708EA59}"/>
              </a:ext>
            </a:extLst>
          </xdr:cNvPr>
          <xdr:cNvSpPr/>
        </xdr:nvSpPr>
        <xdr:spPr>
          <a:xfrm>
            <a:off x="630033" y="14205936"/>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4</a:t>
            </a:r>
          </a:p>
        </xdr:txBody>
      </xdr:sp>
    </xdr:grpSp>
    <xdr:clientData/>
  </xdr:oneCellAnchor>
  <xdr:oneCellAnchor>
    <xdr:from>
      <xdr:col>0</xdr:col>
      <xdr:colOff>342900</xdr:colOff>
      <xdr:row>82</xdr:row>
      <xdr:rowOff>180975</xdr:rowOff>
    </xdr:from>
    <xdr:ext cx="5695950" cy="4752975"/>
    <xdr:grpSp>
      <xdr:nvGrpSpPr>
        <xdr:cNvPr id="61" name="Web 上のその他の情報" descr="Web 上のその他の情報。Web へのリンクが含まれています。&#10;ページのトップへ&#10;次の手順へ">
          <a:extLst>
            <a:ext uri="{FF2B5EF4-FFF2-40B4-BE49-F238E27FC236}">
              <a16:creationId xmlns:a16="http://schemas.microsoft.com/office/drawing/2014/main" id="{0B67FCF6-C9B2-4F8C-A6DD-4D1DB3925DBF}"/>
            </a:ext>
          </a:extLst>
        </xdr:cNvPr>
        <xdr:cNvGrpSpPr/>
      </xdr:nvGrpSpPr>
      <xdr:grpSpPr>
        <a:xfrm>
          <a:off x="342900" y="16373475"/>
          <a:ext cx="5695950" cy="4752975"/>
          <a:chOff x="400050" y="15944850"/>
          <a:chExt cx="5695950" cy="4619625"/>
        </a:xfrm>
      </xdr:grpSpPr>
      <xdr:sp macro="" textlink="">
        <xdr:nvSpPr>
          <xdr:cNvPr id="62" name="四角形 197" descr="背景">
            <a:extLst>
              <a:ext uri="{FF2B5EF4-FFF2-40B4-BE49-F238E27FC236}">
                <a16:creationId xmlns:a16="http://schemas.microsoft.com/office/drawing/2014/main" id="{5B991EC1-7E69-47C3-B44C-85960D514D55}"/>
              </a:ext>
            </a:extLst>
          </xdr:cNvPr>
          <xdr:cNvSpPr/>
        </xdr:nvSpPr>
        <xdr:spPr>
          <a:xfrm>
            <a:off x="400050" y="1594485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63" name="手順" descr="Web 上のその他の情報">
            <a:extLst>
              <a:ext uri="{FF2B5EF4-FFF2-40B4-BE49-F238E27FC236}">
                <a16:creationId xmlns:a16="http://schemas.microsoft.com/office/drawing/2014/main" id="{3B3130E4-9D30-493D-B973-BB45401AB0BB}"/>
              </a:ext>
            </a:extLst>
          </xdr:cNvPr>
          <xdr:cNvSpPr txBox="1"/>
        </xdr:nvSpPr>
        <xdr:spPr>
          <a:xfrm>
            <a:off x="631798" y="1606354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Web 上のその他の情報</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64" name="直線​​コネクタ 199" descr="装飾線">
            <a:extLst>
              <a:ext uri="{FF2B5EF4-FFF2-40B4-BE49-F238E27FC236}">
                <a16:creationId xmlns:a16="http://schemas.microsoft.com/office/drawing/2014/main" id="{D8D30C61-74F1-4021-890E-290BC4CAC9F8}"/>
              </a:ext>
            </a:extLst>
          </xdr:cNvPr>
          <xdr:cNvCxnSpPr>
            <a:cxnSpLocks/>
          </xdr:cNvCxnSpPr>
        </xdr:nvCxnSpPr>
        <xdr:spPr>
          <a:xfrm>
            <a:off x="634974" y="165709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65" name="[次へ] ボタン" descr="ページのトップへ。セル A1 へのハイパーリンクが設定されています">
            <a:hlinkClick xmlns:r="http://schemas.openxmlformats.org/officeDocument/2006/relationships" r:id="rId3" tooltip="このワークシートのセル A1 に戻るときに選択します"/>
            <a:extLst>
              <a:ext uri="{FF2B5EF4-FFF2-40B4-BE49-F238E27FC236}">
                <a16:creationId xmlns:a16="http://schemas.microsoft.com/office/drawing/2014/main" id="{A437DD1E-980A-43B2-9058-37166BE563C1}"/>
              </a:ext>
            </a:extLst>
          </xdr:cNvPr>
          <xdr:cNvSpPr/>
        </xdr:nvSpPr>
        <xdr:spPr>
          <a:xfrm>
            <a:off x="634974" y="19787357"/>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ja" sz="1200">
                <a:solidFill>
                  <a:srgbClr val="0B744D"/>
                </a:solidFill>
                <a:latin typeface="Meiryo UI" panose="020B0604030504040204" pitchFamily="50" charset="-128"/>
                <a:ea typeface="Meiryo UI" panose="020B0604030504040204" pitchFamily="50" charset="-128"/>
                <a:cs typeface="Segoe UI" pitchFamily="34" charset="0"/>
              </a:rPr>
              <a:t>ページのトップへ</a:t>
            </a:r>
          </a:p>
        </xdr:txBody>
      </xdr:sp>
      <xdr:cxnSp macro="">
        <xdr:nvCxnSpPr>
          <xdr:cNvPr id="66" name="直線​​コネクタ 201" descr="装飾線">
            <a:extLst>
              <a:ext uri="{FF2B5EF4-FFF2-40B4-BE49-F238E27FC236}">
                <a16:creationId xmlns:a16="http://schemas.microsoft.com/office/drawing/2014/main" id="{63086799-7A2F-493C-937D-AC472753B7E0}"/>
              </a:ext>
            </a:extLst>
          </xdr:cNvPr>
          <xdr:cNvCxnSpPr>
            <a:cxnSpLocks/>
          </xdr:cNvCxnSpPr>
        </xdr:nvCxnSpPr>
        <xdr:spPr>
          <a:xfrm>
            <a:off x="634974" y="1952625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67" name="[次へ] ボタン" descr="[次の手順へ] ボタン。次のシートへのハイパーリンクが設定されています">
            <a:hlinkClick xmlns:r="http://schemas.openxmlformats.org/officeDocument/2006/relationships" r:id="rId4" tooltip="次の手順に進むときに選択します"/>
            <a:extLst>
              <a:ext uri="{FF2B5EF4-FFF2-40B4-BE49-F238E27FC236}">
                <a16:creationId xmlns:a16="http://schemas.microsoft.com/office/drawing/2014/main" id="{C8285C79-DC07-4F3E-B78E-9497E1D0EF66}"/>
              </a:ext>
            </a:extLst>
          </xdr:cNvPr>
          <xdr:cNvSpPr/>
        </xdr:nvSpPr>
        <xdr:spPr>
          <a:xfrm>
            <a:off x="4693920" y="19977858"/>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ja" sz="1200">
                <a:solidFill>
                  <a:srgbClr val="0B744D"/>
                </a:solidFill>
                <a:latin typeface="Meiryo UI" panose="020B0604030504040204" pitchFamily="50" charset="-128"/>
                <a:ea typeface="Meiryo UI" panose="020B0604030504040204" pitchFamily="50" charset="-128"/>
                <a:cs typeface="Segoe UI" pitchFamily="34" charset="0"/>
              </a:rPr>
              <a:t>次の手順へ</a:t>
            </a:r>
          </a:p>
        </xdr:txBody>
      </xdr:sp>
      <xdr:sp macro="" textlink="">
        <xdr:nvSpPr>
          <xdr:cNvPr id="68" name="手順" descr="テキストをさまざまな列に分割します。Web へのハイパーリンクが設定されています">
            <a:hlinkClick xmlns:r="http://schemas.openxmlformats.org/officeDocument/2006/relationships" r:id="rId5" tooltip="テキストのさまざまな列への分割について Web を参照するときに選択します"/>
            <a:extLst>
              <a:ext uri="{FF2B5EF4-FFF2-40B4-BE49-F238E27FC236}">
                <a16:creationId xmlns:a16="http://schemas.microsoft.com/office/drawing/2014/main" id="{84DD711E-319A-4B8C-BEDC-55C7C10C115E}"/>
              </a:ext>
            </a:extLst>
          </xdr:cNvPr>
          <xdr:cNvSpPr txBox="1"/>
        </xdr:nvSpPr>
        <xdr:spPr>
          <a:xfrm>
            <a:off x="1038833" y="16739699"/>
            <a:ext cx="2161567"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テキストをさまざまな列に分割する</a:t>
            </a:r>
          </a:p>
        </xdr:txBody>
      </xdr:sp>
      <xdr:pic>
        <xdr:nvPicPr>
          <xdr:cNvPr id="69" name="グラフィック 22" descr="矢印">
            <a:hlinkClick xmlns:r="http://schemas.openxmlformats.org/officeDocument/2006/relationships" r:id="rId5" tooltip="Web で詳細情報を参照するときに選択します"/>
            <a:extLst>
              <a:ext uri="{FF2B5EF4-FFF2-40B4-BE49-F238E27FC236}">
                <a16:creationId xmlns:a16="http://schemas.microsoft.com/office/drawing/2014/main" id="{CD53D7DA-2154-4828-BD2B-A56BAB4626C6}"/>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11553" y="16644422"/>
            <a:ext cx="454554" cy="448472"/>
          </a:xfrm>
          <a:prstGeom prst="rect">
            <a:avLst/>
          </a:prstGeom>
        </xdr:spPr>
      </xdr:pic>
      <xdr:sp macro="" textlink="">
        <xdr:nvSpPr>
          <xdr:cNvPr id="70" name="手順" descr="データの取得と変換の詳細。Web へのハイパーリンクが設定されています">
            <a:hlinkClick xmlns:r="http://schemas.openxmlformats.org/officeDocument/2006/relationships" r:id="rId8" tooltip="データの取得と変換について Web を参照するときに選択します"/>
            <a:extLst>
              <a:ext uri="{FF2B5EF4-FFF2-40B4-BE49-F238E27FC236}">
                <a16:creationId xmlns:a16="http://schemas.microsoft.com/office/drawing/2014/main" id="{0FFAD541-89BA-486F-A632-089CFFEA88AD}"/>
              </a:ext>
            </a:extLst>
          </xdr:cNvPr>
          <xdr:cNvSpPr txBox="1"/>
        </xdr:nvSpPr>
        <xdr:spPr>
          <a:xfrm>
            <a:off x="1038833" y="17204306"/>
            <a:ext cx="216156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データの取得と変換の詳細 </a:t>
            </a:r>
          </a:p>
          <a:p>
            <a:pPr lvl="0" rtl="0">
              <a:defRPr/>
            </a:pPr>
            <a:endParaRPr lang="en-US"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xdr:txBody>
      </xdr:sp>
      <xdr:pic>
        <xdr:nvPicPr>
          <xdr:cNvPr id="71" name="グラフィック 22" descr="矢印">
            <a:hlinkClick xmlns:r="http://schemas.openxmlformats.org/officeDocument/2006/relationships" r:id="rId8" tooltip="Web で詳細情報を参照するときに選択します"/>
            <a:extLst>
              <a:ext uri="{FF2B5EF4-FFF2-40B4-BE49-F238E27FC236}">
                <a16:creationId xmlns:a16="http://schemas.microsoft.com/office/drawing/2014/main" id="{0C97DB38-51DE-4429-BB20-67181BD73BDD}"/>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11553" y="17102276"/>
            <a:ext cx="454554" cy="448472"/>
          </a:xfrm>
          <a:prstGeom prst="rect">
            <a:avLst/>
          </a:prstGeom>
        </xdr:spPr>
      </xdr:pic>
      <xdr:sp macro="" textlink="">
        <xdr:nvSpPr>
          <xdr:cNvPr id="72" name="手順" descr="LEFT 関数の詳細。Web へのハイパーリンクが設定されています">
            <a:hlinkClick xmlns:r="http://schemas.openxmlformats.org/officeDocument/2006/relationships" r:id="rId9" tooltip="LEFT 関数について Web を参照するときに選択します"/>
            <a:extLst>
              <a:ext uri="{FF2B5EF4-FFF2-40B4-BE49-F238E27FC236}">
                <a16:creationId xmlns:a16="http://schemas.microsoft.com/office/drawing/2014/main" id="{F5957C98-34E8-440A-A2FF-0EEF54EDD38C}"/>
              </a:ext>
            </a:extLst>
          </xdr:cNvPr>
          <xdr:cNvSpPr txBox="1"/>
        </xdr:nvSpPr>
        <xdr:spPr>
          <a:xfrm>
            <a:off x="1038833" y="17671472"/>
            <a:ext cx="216156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LEFT 関数の詳細</a:t>
            </a:r>
          </a:p>
        </xdr:txBody>
      </xdr:sp>
      <xdr:pic>
        <xdr:nvPicPr>
          <xdr:cNvPr id="73" name="グラフィック 22" descr="矢印">
            <a:hlinkClick xmlns:r="http://schemas.openxmlformats.org/officeDocument/2006/relationships" r:id="rId9" tooltip="Web で詳細情報を参照するときに選択します"/>
            <a:extLst>
              <a:ext uri="{FF2B5EF4-FFF2-40B4-BE49-F238E27FC236}">
                <a16:creationId xmlns:a16="http://schemas.microsoft.com/office/drawing/2014/main" id="{F649AE9C-ADCB-4A73-B794-E95BB500801D}"/>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11553" y="17569442"/>
            <a:ext cx="454554" cy="448472"/>
          </a:xfrm>
          <a:prstGeom prst="rect">
            <a:avLst/>
          </a:prstGeom>
        </xdr:spPr>
      </xdr:pic>
      <xdr:sp macro="" textlink="">
        <xdr:nvSpPr>
          <xdr:cNvPr id="74" name="手順" descr="RIGHT 関数の詳細。Web へのハイパーリンクが設定されています">
            <a:hlinkClick xmlns:r="http://schemas.openxmlformats.org/officeDocument/2006/relationships" r:id="rId10" tooltip="RIGHT 関数について Web を参照するときに選択します"/>
            <a:extLst>
              <a:ext uri="{FF2B5EF4-FFF2-40B4-BE49-F238E27FC236}">
                <a16:creationId xmlns:a16="http://schemas.microsoft.com/office/drawing/2014/main" id="{62031DA6-1E9D-43BE-BDC6-880E03AC10D0}"/>
              </a:ext>
            </a:extLst>
          </xdr:cNvPr>
          <xdr:cNvSpPr txBox="1"/>
        </xdr:nvSpPr>
        <xdr:spPr>
          <a:xfrm>
            <a:off x="1038833" y="18130349"/>
            <a:ext cx="2161567"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RIGHT 関数の詳細</a:t>
            </a:r>
          </a:p>
        </xdr:txBody>
      </xdr:sp>
      <xdr:pic>
        <xdr:nvPicPr>
          <xdr:cNvPr id="75" name="グラフィック 22" descr="矢印">
            <a:hlinkClick xmlns:r="http://schemas.openxmlformats.org/officeDocument/2006/relationships" r:id="rId10" tooltip="Web で詳細情報を参照するときに選択します"/>
            <a:extLst>
              <a:ext uri="{FF2B5EF4-FFF2-40B4-BE49-F238E27FC236}">
                <a16:creationId xmlns:a16="http://schemas.microsoft.com/office/drawing/2014/main" id="{3F20271E-0086-4F82-ABBD-29AB28CDF7FD}"/>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11553" y="18035072"/>
            <a:ext cx="454554" cy="448472"/>
          </a:xfrm>
          <a:prstGeom prst="rect">
            <a:avLst/>
          </a:prstGeom>
        </xdr:spPr>
      </xdr:pic>
      <xdr:sp macro="" textlink="">
        <xdr:nvSpPr>
          <xdr:cNvPr id="76" name="手順" descr="FIND 関数の詳細。Web へのハイパーリンクが設定されています">
            <a:hlinkClick xmlns:r="http://schemas.openxmlformats.org/officeDocument/2006/relationships" r:id="rId11" tooltip="FIND 関数について Web を参照するときに選択します"/>
            <a:extLst>
              <a:ext uri="{FF2B5EF4-FFF2-40B4-BE49-F238E27FC236}">
                <a16:creationId xmlns:a16="http://schemas.microsoft.com/office/drawing/2014/main" id="{9D23DBA5-30EB-452D-AB4D-BA887B416130}"/>
              </a:ext>
            </a:extLst>
          </xdr:cNvPr>
          <xdr:cNvSpPr txBox="1"/>
        </xdr:nvSpPr>
        <xdr:spPr>
          <a:xfrm>
            <a:off x="1038833" y="18594956"/>
            <a:ext cx="216156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FIND 関数の詳細</a:t>
            </a:r>
          </a:p>
        </xdr:txBody>
      </xdr:sp>
      <xdr:pic>
        <xdr:nvPicPr>
          <xdr:cNvPr id="77" name="グラフィック 22" descr="矢印">
            <a:hlinkClick xmlns:r="http://schemas.openxmlformats.org/officeDocument/2006/relationships" r:id="rId11" tooltip="Web で詳細情報を参照するときに選択します"/>
            <a:extLst>
              <a:ext uri="{FF2B5EF4-FFF2-40B4-BE49-F238E27FC236}">
                <a16:creationId xmlns:a16="http://schemas.microsoft.com/office/drawing/2014/main" id="{F721CA24-1EED-4A0A-9E46-B42C7C783B64}"/>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11553" y="18492926"/>
            <a:ext cx="454554" cy="448472"/>
          </a:xfrm>
          <a:prstGeom prst="rect">
            <a:avLst/>
          </a:prstGeom>
        </xdr:spPr>
      </xdr:pic>
      <xdr:sp macro="" textlink="">
        <xdr:nvSpPr>
          <xdr:cNvPr id="78" name="手順" descr="LEN 関数の詳細。Web へのハイパーリンクが設定されています">
            <a:hlinkClick xmlns:r="http://schemas.openxmlformats.org/officeDocument/2006/relationships" r:id="rId12" tooltip="LEN 関数について Web を参照するときに選択します"/>
            <a:extLst>
              <a:ext uri="{FF2B5EF4-FFF2-40B4-BE49-F238E27FC236}">
                <a16:creationId xmlns:a16="http://schemas.microsoft.com/office/drawing/2014/main" id="{BD498569-5667-41F2-BB85-35C2696F8B58}"/>
              </a:ext>
            </a:extLst>
          </xdr:cNvPr>
          <xdr:cNvSpPr txBox="1"/>
        </xdr:nvSpPr>
        <xdr:spPr>
          <a:xfrm>
            <a:off x="1038833" y="19062122"/>
            <a:ext cx="216156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LEN 関数の詳細</a:t>
            </a:r>
          </a:p>
        </xdr:txBody>
      </xdr:sp>
      <xdr:pic>
        <xdr:nvPicPr>
          <xdr:cNvPr id="79" name="グラフィック 22" descr="矢印">
            <a:hlinkClick xmlns:r="http://schemas.openxmlformats.org/officeDocument/2006/relationships" r:id="rId12" tooltip="Web で詳細情報を参照するときに選択します"/>
            <a:extLst>
              <a:ext uri="{FF2B5EF4-FFF2-40B4-BE49-F238E27FC236}">
                <a16:creationId xmlns:a16="http://schemas.microsoft.com/office/drawing/2014/main" id="{6386D4C0-8338-4E32-91DA-AD59A5A5489C}"/>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11553" y="18960092"/>
            <a:ext cx="454554" cy="448472"/>
          </a:xfrm>
          <a:prstGeom prst="rect">
            <a:avLst/>
          </a:prstGeom>
        </xdr:spPr>
      </xdr:pic>
    </xdr:grpSp>
    <xdr:clientData/>
  </xdr:oneCellAnchor>
  <xdr:oneCellAnchor>
    <xdr:from>
      <xdr:col>0</xdr:col>
      <xdr:colOff>333375</xdr:colOff>
      <xdr:row>26</xdr:row>
      <xdr:rowOff>171449</xdr:rowOff>
    </xdr:from>
    <xdr:ext cx="5695950" cy="4648201"/>
    <xdr:grpSp>
      <xdr:nvGrpSpPr>
        <xdr:cNvPr id="80" name="区切り文字に基づいて列を分割する" descr="区切り文字に基づいて列を分割する&#10;フラッシュ フィルは、非常に便利です。ただし、一度にデータを複数の列に分割する場合は、最適なツールではありません。このような場合は、[区切り位置] を試してください。&#10;クリックしてドラッグし、Nancy から Yvonne までのセルを選択します。&#10;[データ] タブで、[区切り位置] をクリックします。[コンマやタブなどの区切り文字によってフィールドごとに区切られたデータ] が選択されていることを確認し、[次へ] をクリックします。&#10;[区切り文字] で、[コンマ] チェック ボックスのみが選択されていることを確認し、[次へ] をクリックします。&#10;[G/標準] オプションをクリックします。&#10;最後に、[表示先] ボックスの内側をクリックし、$D$32 を入力します。[完了] をクリックします。">
          <a:extLst>
            <a:ext uri="{FF2B5EF4-FFF2-40B4-BE49-F238E27FC236}">
              <a16:creationId xmlns:a16="http://schemas.microsoft.com/office/drawing/2014/main" id="{324DBD4B-9DFE-4E17-88A4-14250B738D11}"/>
            </a:ext>
          </a:extLst>
        </xdr:cNvPr>
        <xdr:cNvGrpSpPr/>
      </xdr:nvGrpSpPr>
      <xdr:grpSpPr>
        <a:xfrm>
          <a:off x="333375" y="5695949"/>
          <a:ext cx="5695950" cy="4648201"/>
          <a:chOff x="390525" y="5943599"/>
          <a:chExt cx="5695950" cy="4648201"/>
        </a:xfrm>
      </xdr:grpSpPr>
      <xdr:sp macro="" textlink="">
        <xdr:nvSpPr>
          <xdr:cNvPr id="81" name="四角形 180" descr="背景">
            <a:extLst>
              <a:ext uri="{FF2B5EF4-FFF2-40B4-BE49-F238E27FC236}">
                <a16:creationId xmlns:a16="http://schemas.microsoft.com/office/drawing/2014/main" id="{FCA99B79-B8A4-41C2-9C2B-5245D8268125}"/>
              </a:ext>
            </a:extLst>
          </xdr:cNvPr>
          <xdr:cNvSpPr/>
        </xdr:nvSpPr>
        <xdr:spPr>
          <a:xfrm>
            <a:off x="390525" y="5943599"/>
            <a:ext cx="5695950" cy="4648201"/>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82" name="手順" descr="区切り文字に基づいて列を分割する">
            <a:extLst>
              <a:ext uri="{FF2B5EF4-FFF2-40B4-BE49-F238E27FC236}">
                <a16:creationId xmlns:a16="http://schemas.microsoft.com/office/drawing/2014/main" id="{81FBCB0B-A052-4629-B158-60B1433A23D6}"/>
              </a:ext>
            </a:extLst>
          </xdr:cNvPr>
          <xdr:cNvSpPr txBox="1"/>
        </xdr:nvSpPr>
        <xdr:spPr>
          <a:xfrm>
            <a:off x="622273" y="607182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区切り文字に基づいて列を分割する</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83" name="直線​​コネクタ 182" descr="装飾線">
            <a:extLst>
              <a:ext uri="{FF2B5EF4-FFF2-40B4-BE49-F238E27FC236}">
                <a16:creationId xmlns:a16="http://schemas.microsoft.com/office/drawing/2014/main" id="{54EBC69A-89B7-4FB9-AB25-788656BD9D3B}"/>
              </a:ext>
            </a:extLst>
          </xdr:cNvPr>
          <xdr:cNvCxnSpPr>
            <a:cxnSpLocks/>
          </xdr:cNvCxnSpPr>
        </xdr:nvCxnSpPr>
        <xdr:spPr>
          <a:xfrm>
            <a:off x="625449" y="657923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84" name="直線​​コネクタ 183" descr="装飾線">
            <a:extLst>
              <a:ext uri="{FF2B5EF4-FFF2-40B4-BE49-F238E27FC236}">
                <a16:creationId xmlns:a16="http://schemas.microsoft.com/office/drawing/2014/main" id="{F71A8B9F-49BB-4FA5-AE10-166ABCDD844A}"/>
              </a:ext>
            </a:extLst>
          </xdr:cNvPr>
          <xdr:cNvCxnSpPr>
            <a:cxnSpLocks/>
          </xdr:cNvCxnSpPr>
        </xdr:nvCxnSpPr>
        <xdr:spPr>
          <a:xfrm>
            <a:off x="625449" y="1029861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5" name="手順" descr="フラッシュ フィルは、非常に便利です。ただし、一度にデータを複数の列に分割する場合は、最適なツールではありません。このような場合は、[区切り位置] を試してください。">
            <a:extLst>
              <a:ext uri="{FF2B5EF4-FFF2-40B4-BE49-F238E27FC236}">
                <a16:creationId xmlns:a16="http://schemas.microsoft.com/office/drawing/2014/main" id="{2067DC83-BE19-4961-98E7-2FD3B8F1773A}"/>
              </a:ext>
            </a:extLst>
          </xdr:cNvPr>
          <xdr:cNvSpPr txBox="1"/>
        </xdr:nvSpPr>
        <xdr:spPr>
          <a:xfrm>
            <a:off x="619125" y="6652845"/>
            <a:ext cx="5181600" cy="576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100">
                <a:latin typeface="Meiryo UI" panose="020B0604030504040204" pitchFamily="50" charset="-128"/>
                <a:ea typeface="Meiryo UI" panose="020B0604030504040204" pitchFamily="50" charset="-128"/>
                <a:cs typeface="Segoe UI" panose="020B0502040204020203" pitchFamily="34" charset="0"/>
              </a:rPr>
              <a:t>フラッシュ フィルは、非常に便利です。ただし、一度にデータを複数の列に分割する場合は、最適なツールではありません。</a:t>
            </a:r>
            <a:r>
              <a:rPr lang="ja" sz="1100" b="0">
                <a:latin typeface="Meiryo UI" panose="020B0604030504040204" pitchFamily="50" charset="-128"/>
                <a:ea typeface="Meiryo UI" panose="020B0604030504040204" pitchFamily="50" charset="-128"/>
                <a:cs typeface="Segoe UI" panose="020B0502040204020203" pitchFamily="34" charset="0"/>
              </a:rPr>
              <a:t>このような場合は、[</a:t>
            </a:r>
            <a:r>
              <a:rPr lang="ja" sz="1100" b="1">
                <a:latin typeface="Meiryo UI" panose="020B0604030504040204" pitchFamily="50" charset="-128"/>
                <a:ea typeface="Meiryo UI" panose="020B0604030504040204" pitchFamily="50" charset="-128"/>
                <a:cs typeface="Segoe UI" panose="020B0502040204020203" pitchFamily="34" charset="0"/>
              </a:rPr>
              <a:t>区切り位置</a:t>
            </a:r>
            <a:r>
              <a:rPr lang="ja" sz="1100">
                <a:latin typeface="Meiryo UI" panose="020B0604030504040204" pitchFamily="50" charset="-128"/>
                <a:ea typeface="Meiryo UI" panose="020B0604030504040204" pitchFamily="50" charset="-128"/>
                <a:cs typeface="Segoe UI" panose="020B0502040204020203" pitchFamily="34" charset="0"/>
              </a:rPr>
              <a:t>] を試してください。</a:t>
            </a:r>
          </a:p>
        </xdr:txBody>
      </xdr:sp>
      <xdr:sp macro="" textlink="">
        <xdr:nvSpPr>
          <xdr:cNvPr id="86" name="手順" descr="クリックしてドラッグし、Nancy から Yvonne までのセルを選択します">
            <a:extLst>
              <a:ext uri="{FF2B5EF4-FFF2-40B4-BE49-F238E27FC236}">
                <a16:creationId xmlns:a16="http://schemas.microsoft.com/office/drawing/2014/main" id="{F34DA378-4A86-4C14-BC9B-ECB69CA04800}"/>
              </a:ext>
            </a:extLst>
          </xdr:cNvPr>
          <xdr:cNvSpPr txBox="1"/>
        </xdr:nvSpPr>
        <xdr:spPr>
          <a:xfrm>
            <a:off x="1029308" y="7255841"/>
            <a:ext cx="4809516" cy="497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クリックしてドラッグし、</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Nancy</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から </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Yvonne</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までのセルを選択します。</a:t>
            </a:r>
          </a:p>
        </xdr:txBody>
      </xdr:sp>
      <xdr:sp macro="" textlink="">
        <xdr:nvSpPr>
          <xdr:cNvPr id="87" name="円 186" descr="1">
            <a:extLst>
              <a:ext uri="{FF2B5EF4-FFF2-40B4-BE49-F238E27FC236}">
                <a16:creationId xmlns:a16="http://schemas.microsoft.com/office/drawing/2014/main" id="{1817233E-D6C6-43CD-A9DB-D42A50F27BC8}"/>
              </a:ext>
            </a:extLst>
          </xdr:cNvPr>
          <xdr:cNvSpPr/>
        </xdr:nvSpPr>
        <xdr:spPr>
          <a:xfrm>
            <a:off x="622274" y="721334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1</a:t>
            </a:r>
          </a:p>
        </xdr:txBody>
      </xdr:sp>
      <xdr:sp macro="" textlink="">
        <xdr:nvSpPr>
          <xdr:cNvPr id="88" name="手順" descr="[データ] タブで、[区切り位置] をクリックします。[コンマやタブなどの区切り文字によってフィールドごとに区切られたデータ] が選択されていることを確認し、[次へ] をクリックします">
            <a:extLst>
              <a:ext uri="{FF2B5EF4-FFF2-40B4-BE49-F238E27FC236}">
                <a16:creationId xmlns:a16="http://schemas.microsoft.com/office/drawing/2014/main" id="{F260675B-EF22-4450-8F96-4EBA42F378CA}"/>
              </a:ext>
            </a:extLst>
          </xdr:cNvPr>
          <xdr:cNvSpPr txBox="1"/>
        </xdr:nvSpPr>
        <xdr:spPr>
          <a:xfrm>
            <a:off x="1029307" y="7728082"/>
            <a:ext cx="4809517" cy="7777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データ</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タブで、[</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区切り位置</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をクリックします。</a:t>
            </a:r>
            <a:r>
              <a:rPr lang="ja" sz="1100" b="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JP" altLang="en-US"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カンマやタブなどの区切り文字によってフィールドごとに区切られたデータ</a:t>
            </a:r>
            <a:r>
              <a:rPr lang="ja" sz="1100" b="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が選択され</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ていることを確認し、[</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次へ</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をクリックします。</a:t>
            </a:r>
          </a:p>
          <a:p>
            <a:pPr lvl="0" rtl="0">
              <a:defRPr/>
            </a:pPr>
            <a:endParaRPr lang="en-US"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89" name="円 188" descr="2">
            <a:extLst>
              <a:ext uri="{FF2B5EF4-FFF2-40B4-BE49-F238E27FC236}">
                <a16:creationId xmlns:a16="http://schemas.microsoft.com/office/drawing/2014/main" id="{675BF943-B0E0-4DE6-A98B-FEBE7C3FFF2E}"/>
              </a:ext>
            </a:extLst>
          </xdr:cNvPr>
          <xdr:cNvSpPr/>
        </xdr:nvSpPr>
        <xdr:spPr>
          <a:xfrm>
            <a:off x="622274" y="768558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2</a:t>
            </a:r>
          </a:p>
        </xdr:txBody>
      </xdr:sp>
      <xdr:sp macro="" textlink="">
        <xdr:nvSpPr>
          <xdr:cNvPr id="90" name="手順" descr="[区切り文字] で、[コンマ] チェック ボックスのみが選択されていることを確認し、[次へ] をクリックします">
            <a:extLst>
              <a:ext uri="{FF2B5EF4-FFF2-40B4-BE49-F238E27FC236}">
                <a16:creationId xmlns:a16="http://schemas.microsoft.com/office/drawing/2014/main" id="{E313E5E6-E69C-4733-ADE9-49DC30C22FB9}"/>
              </a:ext>
            </a:extLst>
          </xdr:cNvPr>
          <xdr:cNvSpPr txBox="1"/>
        </xdr:nvSpPr>
        <xdr:spPr>
          <a:xfrm>
            <a:off x="1029307" y="8539205"/>
            <a:ext cx="4885718" cy="6333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区切り文字</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で、[</a:t>
            </a:r>
            <a:r>
              <a:rPr lang="ja-JP" altLang="en-US"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カ</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ンマ</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チェック ボックスのみが選択されていることを確認し、[</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次へ</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をクリックします。</a:t>
            </a:r>
          </a:p>
        </xdr:txBody>
      </xdr:sp>
      <xdr:sp macro="" textlink="">
        <xdr:nvSpPr>
          <xdr:cNvPr id="91" name="円 191" descr="3">
            <a:extLst>
              <a:ext uri="{FF2B5EF4-FFF2-40B4-BE49-F238E27FC236}">
                <a16:creationId xmlns:a16="http://schemas.microsoft.com/office/drawing/2014/main" id="{F47B2BD8-6A4D-4D06-8F23-83A8F1896FB0}"/>
              </a:ext>
            </a:extLst>
          </xdr:cNvPr>
          <xdr:cNvSpPr/>
        </xdr:nvSpPr>
        <xdr:spPr>
          <a:xfrm>
            <a:off x="622274" y="849670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3</a:t>
            </a:r>
          </a:p>
        </xdr:txBody>
      </xdr:sp>
      <xdr:sp macro="" textlink="">
        <xdr:nvSpPr>
          <xdr:cNvPr id="92" name="手順" descr="[G/標準] オプションをクリックします">
            <a:extLst>
              <a:ext uri="{FF2B5EF4-FFF2-40B4-BE49-F238E27FC236}">
                <a16:creationId xmlns:a16="http://schemas.microsoft.com/office/drawing/2014/main" id="{D9739A15-A3B6-47B3-BCF1-6F99AC682B34}"/>
              </a:ext>
            </a:extLst>
          </xdr:cNvPr>
          <xdr:cNvSpPr txBox="1"/>
        </xdr:nvSpPr>
        <xdr:spPr>
          <a:xfrm>
            <a:off x="1029307" y="9146872"/>
            <a:ext cx="4809517" cy="3876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G/標準</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オプションをクリックします。 </a:t>
            </a:r>
          </a:p>
        </xdr:txBody>
      </xdr:sp>
      <xdr:sp macro="" textlink="">
        <xdr:nvSpPr>
          <xdr:cNvPr id="93" name="円 193" descr="4">
            <a:extLst>
              <a:ext uri="{FF2B5EF4-FFF2-40B4-BE49-F238E27FC236}">
                <a16:creationId xmlns:a16="http://schemas.microsoft.com/office/drawing/2014/main" id="{36C6567B-E541-423A-9A94-52672BD13A1B}"/>
              </a:ext>
            </a:extLst>
          </xdr:cNvPr>
          <xdr:cNvSpPr/>
        </xdr:nvSpPr>
        <xdr:spPr>
          <a:xfrm>
            <a:off x="622274" y="910437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4</a:t>
            </a:r>
          </a:p>
        </xdr:txBody>
      </xdr:sp>
      <xdr:sp macro="" textlink="">
        <xdr:nvSpPr>
          <xdr:cNvPr id="94" name="手順" descr="最後に、[表示先] ボックスの内側をクリックし、$D$32 を入力します。[完了] をクリックします。">
            <a:extLst>
              <a:ext uri="{FF2B5EF4-FFF2-40B4-BE49-F238E27FC236}">
                <a16:creationId xmlns:a16="http://schemas.microsoft.com/office/drawing/2014/main" id="{71337529-9EBB-4491-831E-0C2EE62E760A}"/>
              </a:ext>
            </a:extLst>
          </xdr:cNvPr>
          <xdr:cNvSpPr txBox="1"/>
        </xdr:nvSpPr>
        <xdr:spPr>
          <a:xfrm>
            <a:off x="1029307" y="9613361"/>
            <a:ext cx="4666643" cy="6069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最後に、[</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表示先</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ボックスの内側をクリックし、</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$D$32</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を入力します。[</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完了</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をクリックします。</a:t>
            </a:r>
          </a:p>
        </xdr:txBody>
      </xdr:sp>
      <xdr:sp macro="" textlink="">
        <xdr:nvSpPr>
          <xdr:cNvPr id="95" name="円 195" descr="5">
            <a:extLst>
              <a:ext uri="{FF2B5EF4-FFF2-40B4-BE49-F238E27FC236}">
                <a16:creationId xmlns:a16="http://schemas.microsoft.com/office/drawing/2014/main" id="{3FCEE9EF-F317-4FDB-8340-2740849F3E1A}"/>
              </a:ext>
            </a:extLst>
          </xdr:cNvPr>
          <xdr:cNvSpPr/>
        </xdr:nvSpPr>
        <xdr:spPr>
          <a:xfrm>
            <a:off x="622274" y="957086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5</a:t>
            </a:r>
          </a:p>
        </xdr:txBody>
      </xdr:sp>
    </xdr:grpSp>
    <xdr:clientData/>
  </xdr:oneCellAnchor>
  <xdr:oneCellAnchor>
    <xdr:from>
      <xdr:col>2</xdr:col>
      <xdr:colOff>2105025</xdr:colOff>
      <xdr:row>39</xdr:row>
      <xdr:rowOff>171448</xdr:rowOff>
    </xdr:from>
    <xdr:ext cx="3314700" cy="2314576"/>
    <xdr:grpSp>
      <xdr:nvGrpSpPr>
        <xdr:cNvPr id="96" name="おすすめ" descr="おすすめ:データを操作する別の方法があります。外部ソースに対してクエリを実行でき、そのソースから取得されるデータを分割することができます。そのクエリを一度実行すると、その瞬間から、データを更新でき、操作しやすくなります。興味がありますか?[データ] タブをクリックし、[データの取得と変換] 領域内のオプションを試してください。または、このシートの下部にあるリンクを参照してください">
          <a:extLst>
            <a:ext uri="{FF2B5EF4-FFF2-40B4-BE49-F238E27FC236}">
              <a16:creationId xmlns:a16="http://schemas.microsoft.com/office/drawing/2014/main" id="{03860F0A-F3CC-4555-A7E5-88EDD54DA045}"/>
            </a:ext>
          </a:extLst>
        </xdr:cNvPr>
        <xdr:cNvGrpSpPr/>
      </xdr:nvGrpSpPr>
      <xdr:grpSpPr>
        <a:xfrm>
          <a:off x="8493125" y="8172448"/>
          <a:ext cx="3314700" cy="2314576"/>
          <a:chOff x="8477250" y="8591549"/>
          <a:chExt cx="3314700" cy="2043034"/>
        </a:xfrm>
      </xdr:grpSpPr>
      <xdr:pic>
        <xdr:nvPicPr>
          <xdr:cNvPr id="97" name="グラフィック 9" descr="ハイキング">
            <a:extLst>
              <a:ext uri="{FF2B5EF4-FFF2-40B4-BE49-F238E27FC236}">
                <a16:creationId xmlns:a16="http://schemas.microsoft.com/office/drawing/2014/main" id="{9782C3FC-0651-4140-A739-E3858C96100F}"/>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8477250" y="8682899"/>
            <a:ext cx="420378" cy="420378"/>
          </a:xfrm>
          <a:prstGeom prst="rect">
            <a:avLst/>
          </a:prstGeom>
        </xdr:spPr>
      </xdr:pic>
      <xdr:sp macro="" textlink="">
        <xdr:nvSpPr>
          <xdr:cNvPr id="98" name="手順" descr="おすすめ&#10;データを操作する別の方法があります。外部ソースに対してクエリを実行でき、そのソースから取得されるデータを分割することができます。そのクエリを一度実行すると、その瞬間から、データを更新でき、操作しやすくなります。興味がありますか?[データ] タブをクリックし、[データの取得と変換] 領域内のオプションを試してください。または、このシートの下部にあるリンクを参照してください">
            <a:extLst>
              <a:ext uri="{FF2B5EF4-FFF2-40B4-BE49-F238E27FC236}">
                <a16:creationId xmlns:a16="http://schemas.microsoft.com/office/drawing/2014/main" id="{29569C20-F962-4305-B039-447D712CD808}"/>
              </a:ext>
            </a:extLst>
          </xdr:cNvPr>
          <xdr:cNvSpPr txBox="1"/>
        </xdr:nvSpPr>
        <xdr:spPr>
          <a:xfrm>
            <a:off x="8783628" y="8591549"/>
            <a:ext cx="3008322" cy="20430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200" b="1" kern="0">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rPr>
              <a:t>おすすめ</a:t>
            </a:r>
            <a:endParaRPr lang="en-US" sz="1200" b="1">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endParaRPr>
          </a:p>
          <a:p>
            <a:pPr lvl="0" rtl="0">
              <a:defRPr/>
            </a:pPr>
            <a:r>
              <a:rPr lang="ja"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データを操作する別の方法があります。外部ソースに対してクエリを実行でき、そのソースから取得されるデータを分割することができます。</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そのクエリを一度実行すると、その瞬間から、データを更新でき、操作しやすくなります。興味がありますか?[</a:t>
            </a:r>
            <a:r>
              <a:rPr lang="ja" sz="1100" b="1"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データ</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 タブをクリックし、[</a:t>
            </a:r>
            <a:r>
              <a:rPr lang="ja-JP" altLang="en-US" sz="1100" b="1"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データの取得と変換</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 領域内のオプションを試してください。または、このシートの下部にあるリンクを参照してください。</a:t>
            </a:r>
            <a:endParaRPr lang="en-US" sz="1100" b="0" i="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grpSp>
    <xdr:clientData/>
  </xdr:oneCellAnchor>
  <xdr:oneCellAnchor>
    <xdr:from>
      <xdr:col>0</xdr:col>
      <xdr:colOff>323850</xdr:colOff>
      <xdr:row>0</xdr:row>
      <xdr:rowOff>257175</xdr:rowOff>
    </xdr:from>
    <xdr:ext cx="5695950" cy="4762500"/>
    <xdr:grpSp>
      <xdr:nvGrpSpPr>
        <xdr:cNvPr id="99" name="グループ 12" descr="データを 1 つの列に詰め込まない。分割する。&#10;[名] の下のセルに、[メール] 列にある Nancy、Andy などの名を入力します。&#10;フェード付き候補リストが表示されたら、Enter キーを押します&#10;この候補リストは、フラッシュ フィルと呼ばれます。フラッシュ フィルは、一貫性のあるパターンの入力を検出し、セルに埋め込む候補を提供します。フェード付きリストが表示されたら、Enter キーを押すことができます。&#10;別の方法でフラッシュ フィルを試してください。Smith を含むセルをクリックします。&#10;[データ]、[フラッシュ フィル] の順にクリックします。姓がそれぞれの列に表示されます。&#10;さらに詳しく&#10;次の手順へ&#10;">
          <a:extLst>
            <a:ext uri="{FF2B5EF4-FFF2-40B4-BE49-F238E27FC236}">
              <a16:creationId xmlns:a16="http://schemas.microsoft.com/office/drawing/2014/main" id="{5037A877-A2A9-4FE5-A85B-009A0EBF28E2}"/>
            </a:ext>
          </a:extLst>
        </xdr:cNvPr>
        <xdr:cNvGrpSpPr/>
      </xdr:nvGrpSpPr>
      <xdr:grpSpPr>
        <a:xfrm>
          <a:off x="323850" y="257175"/>
          <a:ext cx="5695950" cy="4762500"/>
          <a:chOff x="323850" y="257175"/>
          <a:chExt cx="5695950" cy="4762500"/>
        </a:xfrm>
      </xdr:grpSpPr>
      <xdr:grpSp>
        <xdr:nvGrpSpPr>
          <xdr:cNvPr id="100" name="グループ 9">
            <a:extLst>
              <a:ext uri="{FF2B5EF4-FFF2-40B4-BE49-F238E27FC236}">
                <a16:creationId xmlns:a16="http://schemas.microsoft.com/office/drawing/2014/main" id="{ADA315FD-B96A-43C7-928B-394055E789E7}"/>
              </a:ext>
            </a:extLst>
          </xdr:cNvPr>
          <xdr:cNvGrpSpPr/>
        </xdr:nvGrpSpPr>
        <xdr:grpSpPr>
          <a:xfrm>
            <a:off x="323850" y="257175"/>
            <a:ext cx="5695950" cy="4762500"/>
            <a:chOff x="323850" y="257175"/>
            <a:chExt cx="5695950" cy="4762500"/>
          </a:xfrm>
        </xdr:grpSpPr>
        <xdr:sp macro="" textlink="">
          <xdr:nvSpPr>
            <xdr:cNvPr id="102" name="四角形 72" descr="背景">
              <a:extLst>
                <a:ext uri="{FF2B5EF4-FFF2-40B4-BE49-F238E27FC236}">
                  <a16:creationId xmlns:a16="http://schemas.microsoft.com/office/drawing/2014/main" id="{87CB8B31-1528-40DF-AF7A-0FB364180A1E}"/>
                </a:ext>
              </a:extLst>
            </xdr:cNvPr>
            <xdr:cNvSpPr/>
          </xdr:nvSpPr>
          <xdr:spPr>
            <a:xfrm>
              <a:off x="323850" y="257175"/>
              <a:ext cx="5695950" cy="47625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103" name="手順" descr="データを 1 つの列に詰め込まない。分割する">
              <a:extLst>
                <a:ext uri="{FF2B5EF4-FFF2-40B4-BE49-F238E27FC236}">
                  <a16:creationId xmlns:a16="http://schemas.microsoft.com/office/drawing/2014/main" id="{85C93473-005F-4CCD-A280-53647D9A23B5}"/>
                </a:ext>
              </a:extLst>
            </xdr:cNvPr>
            <xdr:cNvSpPr txBox="1"/>
          </xdr:nvSpPr>
          <xdr:spPr>
            <a:xfrm>
              <a:off x="555598" y="375873"/>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データを 1 つの列に詰め込まない。分割する。</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104" name="直線コネクタ 103" descr="装飾線">
              <a:extLst>
                <a:ext uri="{FF2B5EF4-FFF2-40B4-BE49-F238E27FC236}">
                  <a16:creationId xmlns:a16="http://schemas.microsoft.com/office/drawing/2014/main" id="{206E16B3-FC2E-40F9-9D02-60BB62D66F71}"/>
                </a:ext>
              </a:extLst>
            </xdr:cNvPr>
            <xdr:cNvCxnSpPr>
              <a:cxnSpLocks/>
            </xdr:cNvCxnSpPr>
          </xdr:nvCxnSpPr>
          <xdr:spPr>
            <a:xfrm>
              <a:off x="558774" y="88328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5" name="[次へ] ボタン" descr="さらに詳しく">
              <a:extLst>
                <a:ext uri="{FF2B5EF4-FFF2-40B4-BE49-F238E27FC236}">
                  <a16:creationId xmlns:a16="http://schemas.microsoft.com/office/drawing/2014/main" id="{442EB97C-D1E8-48E7-BFD9-4B517C48EF1B}"/>
                </a:ext>
              </a:extLst>
            </xdr:cNvPr>
            <xdr:cNvSpPr/>
          </xdr:nvSpPr>
          <xdr:spPr>
            <a:xfrm>
              <a:off x="558774" y="4223507"/>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ja" sz="1200">
                  <a:solidFill>
                    <a:srgbClr val="0B744D"/>
                  </a:solidFill>
                  <a:latin typeface="Meiryo UI" panose="020B0604030504040204" pitchFamily="50" charset="-128"/>
                  <a:ea typeface="Meiryo UI" panose="020B0604030504040204" pitchFamily="50" charset="-128"/>
                  <a:cs typeface="Segoe UI" pitchFamily="34" charset="0"/>
                </a:rPr>
                <a:t>さらに詳しく</a:t>
              </a:r>
            </a:p>
          </xdr:txBody>
        </xdr:sp>
        <xdr:cxnSp macro="">
          <xdr:nvCxnSpPr>
            <xdr:cNvPr id="106" name="直線​​コネクタ 76" descr="装飾線">
              <a:extLst>
                <a:ext uri="{FF2B5EF4-FFF2-40B4-BE49-F238E27FC236}">
                  <a16:creationId xmlns:a16="http://schemas.microsoft.com/office/drawing/2014/main" id="{10EBF576-C2CB-4C29-B2D4-B4B3D8305502}"/>
                </a:ext>
              </a:extLst>
            </xdr:cNvPr>
            <xdr:cNvCxnSpPr>
              <a:cxnSpLocks/>
            </xdr:cNvCxnSpPr>
          </xdr:nvCxnSpPr>
          <xdr:spPr>
            <a:xfrm>
              <a:off x="558774" y="399415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7" name="[次へ] ボタン" descr="[次の手順へ] ボタン。次のシートへのハイパーリンクが設定されています">
              <a:hlinkClick xmlns:r="http://schemas.openxmlformats.org/officeDocument/2006/relationships" r:id="rId4" tooltip="次の手順に進むときに選択します"/>
              <a:extLst>
                <a:ext uri="{FF2B5EF4-FFF2-40B4-BE49-F238E27FC236}">
                  <a16:creationId xmlns:a16="http://schemas.microsoft.com/office/drawing/2014/main" id="{E083509E-E29A-4606-9151-0ECDC53793FA}"/>
                </a:ext>
              </a:extLst>
            </xdr:cNvPr>
            <xdr:cNvSpPr/>
          </xdr:nvSpPr>
          <xdr:spPr>
            <a:xfrm>
              <a:off x="4617720" y="422350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ja" sz="1200">
                  <a:solidFill>
                    <a:srgbClr val="0B744D"/>
                  </a:solidFill>
                  <a:latin typeface="Meiryo UI" panose="020B0604030504040204" pitchFamily="50" charset="-128"/>
                  <a:ea typeface="Meiryo UI" panose="020B0604030504040204" pitchFamily="50" charset="-128"/>
                  <a:cs typeface="Segoe UI" pitchFamily="34" charset="0"/>
                </a:rPr>
                <a:t>次の手順へ</a:t>
              </a:r>
            </a:p>
          </xdr:txBody>
        </xdr:sp>
        <xdr:sp macro="" textlink="">
          <xdr:nvSpPr>
            <xdr:cNvPr id="108" name="手順" descr="[名] の下のセルに、[メール] 列にある Nancy、Andy などの名を入力します">
              <a:extLst>
                <a:ext uri="{FF2B5EF4-FFF2-40B4-BE49-F238E27FC236}">
                  <a16:creationId xmlns:a16="http://schemas.microsoft.com/office/drawing/2014/main" id="{D28865C0-D12B-47BD-B3B2-DBA5A3FFDB04}"/>
                </a:ext>
              </a:extLst>
            </xdr:cNvPr>
            <xdr:cNvSpPr txBox="1"/>
          </xdr:nvSpPr>
          <xdr:spPr>
            <a:xfrm>
              <a:off x="962633" y="1073297"/>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a:t>
              </a:r>
              <a:r>
                <a:rPr lang="ja" sz="1100" b="1"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名</a:t>
              </a:r>
              <a:r>
                <a:rPr lang="ja" sz="110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 の下のセルに、[メール] 列にある </a:t>
              </a:r>
              <a:r>
                <a:rPr lang="ja" sz="1100" i="1"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Nancy</a:t>
              </a:r>
              <a:r>
                <a:rPr lang="ja" sz="110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a:t>
              </a:r>
              <a:r>
                <a:rPr lang="ja" sz="1100" i="1"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Andy</a:t>
              </a:r>
              <a:r>
                <a:rPr lang="ja" sz="110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 などの名を入力します。</a:t>
              </a:r>
              <a:endParaRPr kumimoji="0" lang="en-US"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109" name="円 79" descr="1">
              <a:extLst>
                <a:ext uri="{FF2B5EF4-FFF2-40B4-BE49-F238E27FC236}">
                  <a16:creationId xmlns:a16="http://schemas.microsoft.com/office/drawing/2014/main" id="{B75F3B14-0443-488E-B0D3-382159ABE889}"/>
                </a:ext>
              </a:extLst>
            </xdr:cNvPr>
            <xdr:cNvSpPr/>
          </xdr:nvSpPr>
          <xdr:spPr>
            <a:xfrm>
              <a:off x="555599" y="103079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1</a:t>
              </a:r>
            </a:p>
          </xdr:txBody>
        </xdr:sp>
        <xdr:sp macro="" textlink="">
          <xdr:nvSpPr>
            <xdr:cNvPr id="110" name="手順" descr="フェード付き候補リストが表示されたら、Enter キーを押します">
              <a:extLst>
                <a:ext uri="{FF2B5EF4-FFF2-40B4-BE49-F238E27FC236}">
                  <a16:creationId xmlns:a16="http://schemas.microsoft.com/office/drawing/2014/main" id="{07F29EB3-CD59-4966-A2ED-40CEFA4A247D}"/>
                </a:ext>
              </a:extLst>
            </xdr:cNvPr>
            <xdr:cNvSpPr txBox="1"/>
          </xdr:nvSpPr>
          <xdr:spPr>
            <a:xfrm>
              <a:off x="962632" y="1568125"/>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フェード付き候補リストが表示されたら、</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Enter</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キーを押します。</a:t>
              </a:r>
            </a:p>
          </xdr:txBody>
        </xdr:sp>
        <xdr:sp macro="" textlink="">
          <xdr:nvSpPr>
            <xdr:cNvPr id="111" name="円 81" descr="2">
              <a:extLst>
                <a:ext uri="{FF2B5EF4-FFF2-40B4-BE49-F238E27FC236}">
                  <a16:creationId xmlns:a16="http://schemas.microsoft.com/office/drawing/2014/main" id="{8DFF1E13-AE6D-408D-9F7E-79356708B6FD}"/>
                </a:ext>
              </a:extLst>
            </xdr:cNvPr>
            <xdr:cNvSpPr/>
          </xdr:nvSpPr>
          <xdr:spPr>
            <a:xfrm>
              <a:off x="555599" y="152562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2</a:t>
              </a:r>
            </a:p>
          </xdr:txBody>
        </xdr:sp>
        <xdr:sp macro="" textlink="">
          <xdr:nvSpPr>
            <xdr:cNvPr id="112" name="手順" descr="別の方法でフラッシュ フィルを試してください。Smith を含むセルをクリックします">
              <a:extLst>
                <a:ext uri="{FF2B5EF4-FFF2-40B4-BE49-F238E27FC236}">
                  <a16:creationId xmlns:a16="http://schemas.microsoft.com/office/drawing/2014/main" id="{5E3FC6E2-8D73-4750-AA6F-B6A2D37CFCFC}"/>
                </a:ext>
              </a:extLst>
            </xdr:cNvPr>
            <xdr:cNvSpPr txBox="1"/>
          </xdr:nvSpPr>
          <xdr:spPr>
            <a:xfrm>
              <a:off x="962633" y="2922453"/>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別の方法でフラッシュ フィルを試してください。</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Smith を含むセルをクリックします。 </a:t>
              </a:r>
              <a:endParaRPr kumimoji="0" lang="en-US"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113" name="円 83" descr="3">
              <a:extLst>
                <a:ext uri="{FF2B5EF4-FFF2-40B4-BE49-F238E27FC236}">
                  <a16:creationId xmlns:a16="http://schemas.microsoft.com/office/drawing/2014/main" id="{070359C6-8EAE-40B1-A8A4-199CE8DADCA3}"/>
                </a:ext>
              </a:extLst>
            </xdr:cNvPr>
            <xdr:cNvSpPr/>
          </xdr:nvSpPr>
          <xdr:spPr>
            <a:xfrm>
              <a:off x="555599" y="287995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3</a:t>
              </a:r>
            </a:p>
          </xdr:txBody>
        </xdr:sp>
        <xdr:sp macro="" textlink="">
          <xdr:nvSpPr>
            <xdr:cNvPr id="114" name="手順" descr="この候補リストは、フラッシュ フィルと呼ばれます。フラッシュ フィルは、一貫性のあるパターンの入力を検出し、セルに埋め込む候補を提供します。フェード付きリストが表示されたら、Enter キーを押すことができます">
              <a:extLst>
                <a:ext uri="{FF2B5EF4-FFF2-40B4-BE49-F238E27FC236}">
                  <a16:creationId xmlns:a16="http://schemas.microsoft.com/office/drawing/2014/main" id="{08EFC0BD-D8FE-49DA-9FFA-1A97D92E748E}"/>
                </a:ext>
              </a:extLst>
            </xdr:cNvPr>
            <xdr:cNvSpPr txBox="1"/>
          </xdr:nvSpPr>
          <xdr:spPr>
            <a:xfrm>
              <a:off x="1808447" y="1790872"/>
              <a:ext cx="3866542" cy="1076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この候補リストは、</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フラッシュ フィル</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と呼ばれます。フラッシュ フィルは、一貫性のあるパターンの入力を検出し、セルに埋め込む候補を提供します。フェード付きリストが表示されたら、Enter キーを押すことができます。</a:t>
              </a:r>
            </a:p>
          </xdr:txBody>
        </xdr:sp>
        <xdr:sp macro="" textlink="">
          <xdr:nvSpPr>
            <xdr:cNvPr id="115" name="手順" descr="[データ]、[フラッシュ フィル] の順にクリックします。姓がそれぞれの列に表示されます">
              <a:extLst>
                <a:ext uri="{FF2B5EF4-FFF2-40B4-BE49-F238E27FC236}">
                  <a16:creationId xmlns:a16="http://schemas.microsoft.com/office/drawing/2014/main" id="{77C0B5EB-C4E0-4EB3-8C87-1457C99D46CA}"/>
                </a:ext>
              </a:extLst>
            </xdr:cNvPr>
            <xdr:cNvSpPr txBox="1"/>
          </xdr:nvSpPr>
          <xdr:spPr>
            <a:xfrm>
              <a:off x="962633" y="3424193"/>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a:t>
              </a:r>
              <a:r>
                <a:rPr lang="ja-JP" altLang="en-US" sz="1100" b="1"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ホーム</a:t>
              </a:r>
              <a:r>
                <a:rPr lang="ja" sz="110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a:t>
              </a:r>
              <a:r>
                <a:rPr lang="en-US" altLang="ja-JP"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a:t>
              </a:r>
              <a:r>
                <a:rPr lang="ja-JP" altLang="en-US" sz="1100" b="1"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フィル</a:t>
              </a:r>
              <a:r>
                <a:rPr lang="en-US" altLang="ja-JP"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a:t>
              </a:r>
              <a:r>
                <a:rPr lang="ja-JP" altLang="en-US" sz="110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a:t>
              </a:r>
              <a:r>
                <a:rPr lang="ja" sz="110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a:t>
              </a:r>
              <a:r>
                <a:rPr lang="ja" sz="1100" b="1"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フラッシュ フィル</a:t>
              </a:r>
              <a:r>
                <a:rPr lang="ja" sz="110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 の順にクリックします。姓がそれぞれの列に表示されます。</a:t>
              </a:r>
            </a:p>
          </xdr:txBody>
        </xdr:sp>
        <xdr:sp macro="" textlink="">
          <xdr:nvSpPr>
            <xdr:cNvPr id="116" name="円 87" descr="4">
              <a:extLst>
                <a:ext uri="{FF2B5EF4-FFF2-40B4-BE49-F238E27FC236}">
                  <a16:creationId xmlns:a16="http://schemas.microsoft.com/office/drawing/2014/main" id="{62A33612-0B50-4117-A2E9-404D316D0410}"/>
                </a:ext>
              </a:extLst>
            </xdr:cNvPr>
            <xdr:cNvSpPr/>
          </xdr:nvSpPr>
          <xdr:spPr>
            <a:xfrm>
              <a:off x="555599" y="338169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4</a:t>
              </a:r>
            </a:p>
          </xdr:txBody>
        </xdr:sp>
      </xdr:grpSp>
      <xdr:pic>
        <xdr:nvPicPr>
          <xdr:cNvPr id="101" name="図 100">
            <a:extLst>
              <a:ext uri="{FF2B5EF4-FFF2-40B4-BE49-F238E27FC236}">
                <a16:creationId xmlns:a16="http://schemas.microsoft.com/office/drawing/2014/main" id="{B2401C65-3BA1-4E4D-9F37-01042105B011}"/>
              </a:ext>
            </a:extLst>
          </xdr:cNvPr>
          <xdr:cNvPicPr>
            <a:picLocks noChangeAspect="1"/>
          </xdr:cNvPicPr>
        </xdr:nvPicPr>
        <xdr:blipFill>
          <a:blip xmlns:r="http://schemas.openxmlformats.org/officeDocument/2006/relationships" r:embed="rId15"/>
          <a:stretch>
            <a:fillRect/>
          </a:stretch>
        </xdr:blipFill>
        <xdr:spPr>
          <a:xfrm>
            <a:off x="1057276" y="1838324"/>
            <a:ext cx="806532" cy="917430"/>
          </a:xfrm>
          <a:prstGeom prst="rect">
            <a:avLst/>
          </a:prstGeom>
        </xdr:spPr>
      </xdr:pic>
    </xdr:grp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323850</xdr:colOff>
      <xdr:row>0</xdr:row>
      <xdr:rowOff>266700</xdr:rowOff>
    </xdr:from>
    <xdr:ext cx="5695950" cy="4619625"/>
    <xdr:grpSp>
      <xdr:nvGrpSpPr>
        <xdr:cNvPr id="2" name="行列を入れ替えて、データを切り替える" descr="行列を入れ替えて、データを切り替える&#10;列と行を回転させる必要がある場合、Excel では行列を入れ替えます。&#10;クリックしてドラッグし、[項目] から [20] までの 2 行のセルを選択します。&#10;ここで、セルをコピーします。Ctrl キーと C キーを押します。&#10;黄色のセルをクリックします。&#10;[ホーム] タブで、[貼り付け] ボタンの下の矢印をクリックします。&#10;[形式を選択して貼り付け] をクリックし、下部で [行列を入れ替える] のチェックボックスをオンにします。[OK] をクリックします。&#10;さらに詳しく&#10;次の手順へ">
          <a:extLst>
            <a:ext uri="{FF2B5EF4-FFF2-40B4-BE49-F238E27FC236}">
              <a16:creationId xmlns:a16="http://schemas.microsoft.com/office/drawing/2014/main" id="{93D8BB10-3B08-4A1B-BA27-D9C6CB19E97A}"/>
            </a:ext>
          </a:extLst>
        </xdr:cNvPr>
        <xdr:cNvGrpSpPr/>
      </xdr:nvGrpSpPr>
      <xdr:grpSpPr>
        <a:xfrm>
          <a:off x="323850" y="266700"/>
          <a:ext cx="5695950" cy="4619625"/>
          <a:chOff x="323850" y="266700"/>
          <a:chExt cx="5695950" cy="4619625"/>
        </a:xfrm>
      </xdr:grpSpPr>
      <xdr:sp macro="" textlink="">
        <xdr:nvSpPr>
          <xdr:cNvPr id="3" name="四角形 72" descr="背景">
            <a:extLst>
              <a:ext uri="{FF2B5EF4-FFF2-40B4-BE49-F238E27FC236}">
                <a16:creationId xmlns:a16="http://schemas.microsoft.com/office/drawing/2014/main" id="{E0135E75-3E6E-407F-80BC-441B7532BEA8}"/>
              </a:ext>
            </a:extLst>
          </xdr:cNvPr>
          <xdr:cNvSpPr/>
        </xdr:nvSpPr>
        <xdr:spPr>
          <a:xfrm>
            <a:off x="323850" y="26670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4" name="手順" descr="行列を入れ替えて、データを切り替える">
            <a:extLst>
              <a:ext uri="{FF2B5EF4-FFF2-40B4-BE49-F238E27FC236}">
                <a16:creationId xmlns:a16="http://schemas.microsoft.com/office/drawing/2014/main" id="{F290CED5-C7E4-41BA-8319-CF569E294FBA}"/>
              </a:ext>
            </a:extLst>
          </xdr:cNvPr>
          <xdr:cNvSpPr txBox="1"/>
        </xdr:nvSpPr>
        <xdr:spPr>
          <a:xfrm>
            <a:off x="555598" y="3853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行列を入れ替えて、データを切り替える</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5" name="直線コネクタ 4" descr="装飾線">
            <a:extLst>
              <a:ext uri="{FF2B5EF4-FFF2-40B4-BE49-F238E27FC236}">
                <a16:creationId xmlns:a16="http://schemas.microsoft.com/office/drawing/2014/main" id="{16AF5C5E-7649-407D-B9F1-690A7B5BE701}"/>
              </a:ext>
            </a:extLst>
          </xdr:cNvPr>
          <xdr:cNvCxnSpPr>
            <a:cxnSpLocks/>
          </xdr:cNvCxnSpPr>
        </xdr:nvCxnSpPr>
        <xdr:spPr>
          <a:xfrm>
            <a:off x="558774" y="8928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6" name="[次へ] ボタン" descr="さらに詳しく">
            <a:extLst>
              <a:ext uri="{FF2B5EF4-FFF2-40B4-BE49-F238E27FC236}">
                <a16:creationId xmlns:a16="http://schemas.microsoft.com/office/drawing/2014/main" id="{DDE87306-E616-45B3-9557-9C4B61369A2E}"/>
              </a:ext>
            </a:extLst>
          </xdr:cNvPr>
          <xdr:cNvSpPr/>
        </xdr:nvSpPr>
        <xdr:spPr>
          <a:xfrm>
            <a:off x="558774" y="4109207"/>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ja" sz="1200">
                <a:solidFill>
                  <a:srgbClr val="0B744D"/>
                </a:solidFill>
                <a:latin typeface="Meiryo UI" panose="020B0604030504040204" pitchFamily="50" charset="-128"/>
                <a:ea typeface="Meiryo UI" panose="020B0604030504040204" pitchFamily="50" charset="-128"/>
                <a:cs typeface="Segoe UI" pitchFamily="34" charset="0"/>
              </a:rPr>
              <a:t>さらに詳しく</a:t>
            </a:r>
          </a:p>
        </xdr:txBody>
      </xdr:sp>
      <xdr:cxnSp macro="">
        <xdr:nvCxnSpPr>
          <xdr:cNvPr id="7" name="直線​​コネクタ 76" descr="装飾線">
            <a:extLst>
              <a:ext uri="{FF2B5EF4-FFF2-40B4-BE49-F238E27FC236}">
                <a16:creationId xmlns:a16="http://schemas.microsoft.com/office/drawing/2014/main" id="{704A2A62-C6FE-45B9-9193-F04049EA85C8}"/>
              </a:ext>
            </a:extLst>
          </xdr:cNvPr>
          <xdr:cNvCxnSpPr>
            <a:cxnSpLocks/>
          </xdr:cNvCxnSpPr>
        </xdr:nvCxnSpPr>
        <xdr:spPr>
          <a:xfrm>
            <a:off x="558774" y="38481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 name="[次へ] ボタン" descr="[次の手順へ] ボタン。次のシートへのハイパーリンクが設定されています">
            <a:hlinkClick xmlns:r="http://schemas.openxmlformats.org/officeDocument/2006/relationships" r:id="rId1" tooltip="次の手順に進むときに選択します"/>
            <a:extLst>
              <a:ext uri="{FF2B5EF4-FFF2-40B4-BE49-F238E27FC236}">
                <a16:creationId xmlns:a16="http://schemas.microsoft.com/office/drawing/2014/main" id="{82ADC5AE-8F3A-4276-B42F-33879C4AC3F2}"/>
              </a:ext>
            </a:extLst>
          </xdr:cNvPr>
          <xdr:cNvSpPr/>
        </xdr:nvSpPr>
        <xdr:spPr>
          <a:xfrm>
            <a:off x="4617720" y="410920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ja" sz="1200">
                <a:solidFill>
                  <a:srgbClr val="0B744D"/>
                </a:solidFill>
                <a:latin typeface="Meiryo UI" panose="020B0604030504040204" pitchFamily="50" charset="-128"/>
                <a:ea typeface="Meiryo UI" panose="020B0604030504040204" pitchFamily="50" charset="-128"/>
                <a:cs typeface="Segoe UI" pitchFamily="34" charset="0"/>
              </a:rPr>
              <a:t>次の手順へ</a:t>
            </a:r>
          </a:p>
        </xdr:txBody>
      </xdr:sp>
      <xdr:sp macro="" textlink="">
        <xdr:nvSpPr>
          <xdr:cNvPr id="9" name="手順" descr="列と行を回転させる必要がある場合、Excel では行列を入れ替えます">
            <a:extLst>
              <a:ext uri="{FF2B5EF4-FFF2-40B4-BE49-F238E27FC236}">
                <a16:creationId xmlns:a16="http://schemas.microsoft.com/office/drawing/2014/main" id="{AEC2C0E7-DC83-4BE9-8433-E920854DC35B}"/>
              </a:ext>
            </a:extLst>
          </xdr:cNvPr>
          <xdr:cNvSpPr txBox="1"/>
        </xdr:nvSpPr>
        <xdr:spPr>
          <a:xfrm>
            <a:off x="552450" y="966421"/>
            <a:ext cx="5300938" cy="252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列と行を回転させる必要がある場合、Excel では</a:t>
            </a:r>
            <a:r>
              <a:rPr lang="ja" sz="1100" b="0" i="1"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行列を入れ替え</a:t>
            </a: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ます。</a:t>
            </a:r>
          </a:p>
        </xdr:txBody>
      </xdr:sp>
      <xdr:sp macro="" textlink="">
        <xdr:nvSpPr>
          <xdr:cNvPr id="10" name="手順" descr="クリックしてドラッグし、[項目] から [20] までの 2 行のセルを選択します">
            <a:extLst>
              <a:ext uri="{FF2B5EF4-FFF2-40B4-BE49-F238E27FC236}">
                <a16:creationId xmlns:a16="http://schemas.microsoft.com/office/drawing/2014/main" id="{BD87ED15-AB17-4B20-80A4-64AC6CB29FD8}"/>
              </a:ext>
            </a:extLst>
          </xdr:cNvPr>
          <xdr:cNvSpPr txBox="1"/>
        </xdr:nvSpPr>
        <xdr:spPr>
          <a:xfrm>
            <a:off x="962633" y="1312535"/>
            <a:ext cx="4809516" cy="3829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クリックしてドラッグし、[</a:t>
            </a:r>
            <a:r>
              <a:rPr lang="ja" sz="1100" b="1"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項目</a:t>
            </a:r>
            <a:r>
              <a:rPr lang="ja" sz="110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 から [</a:t>
            </a:r>
            <a:r>
              <a:rPr lang="ja" sz="1100" b="1"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20</a:t>
            </a: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 までの 2 行のセルを選択します。</a:t>
            </a:r>
          </a:p>
        </xdr:txBody>
      </xdr:sp>
      <xdr:sp macro="" textlink="">
        <xdr:nvSpPr>
          <xdr:cNvPr id="11" name="円 80" descr="1">
            <a:extLst>
              <a:ext uri="{FF2B5EF4-FFF2-40B4-BE49-F238E27FC236}">
                <a16:creationId xmlns:a16="http://schemas.microsoft.com/office/drawing/2014/main" id="{EE1928E5-BA10-4B24-A0D7-9A660C2FF5F0}"/>
              </a:ext>
            </a:extLst>
          </xdr:cNvPr>
          <xdr:cNvSpPr/>
        </xdr:nvSpPr>
        <xdr:spPr>
          <a:xfrm>
            <a:off x="555599" y="12700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1</a:t>
            </a:r>
          </a:p>
        </xdr:txBody>
      </xdr:sp>
      <xdr:sp macro="" textlink="">
        <xdr:nvSpPr>
          <xdr:cNvPr id="12" name="手順" descr="ここで、セルをコピーします。Ctrl キーと C キーを押します">
            <a:extLst>
              <a:ext uri="{FF2B5EF4-FFF2-40B4-BE49-F238E27FC236}">
                <a16:creationId xmlns:a16="http://schemas.microsoft.com/office/drawing/2014/main" id="{CF26729A-C6D7-479B-85FC-599201FD9092}"/>
              </a:ext>
            </a:extLst>
          </xdr:cNvPr>
          <xdr:cNvSpPr txBox="1"/>
        </xdr:nvSpPr>
        <xdr:spPr>
          <a:xfrm>
            <a:off x="962633" y="1786953"/>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ここで、セルをコピーします。押す 	</a:t>
            </a:r>
          </a:p>
        </xdr:txBody>
      </xdr:sp>
      <xdr:sp macro="" textlink="">
        <xdr:nvSpPr>
          <xdr:cNvPr id="13" name="円 82" descr="2">
            <a:extLst>
              <a:ext uri="{FF2B5EF4-FFF2-40B4-BE49-F238E27FC236}">
                <a16:creationId xmlns:a16="http://schemas.microsoft.com/office/drawing/2014/main" id="{03ABF1FE-577E-4043-B89C-E0CD35BCD39D}"/>
              </a:ext>
            </a:extLst>
          </xdr:cNvPr>
          <xdr:cNvSpPr/>
        </xdr:nvSpPr>
        <xdr:spPr>
          <a:xfrm>
            <a:off x="555599" y="174445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2</a:t>
            </a:r>
          </a:p>
        </xdr:txBody>
      </xdr:sp>
      <xdr:sp macro="" textlink="">
        <xdr:nvSpPr>
          <xdr:cNvPr id="14" name="四角形:角丸 94" descr="Ctrl キー">
            <a:extLst>
              <a:ext uri="{FF2B5EF4-FFF2-40B4-BE49-F238E27FC236}">
                <a16:creationId xmlns:a16="http://schemas.microsoft.com/office/drawing/2014/main" id="{C965FFCC-74F2-487D-9A73-09CCE164C621}"/>
              </a:ext>
            </a:extLst>
          </xdr:cNvPr>
          <xdr:cNvSpPr/>
        </xdr:nvSpPr>
        <xdr:spPr>
          <a:xfrm>
            <a:off x="2843279" y="1789746"/>
            <a:ext cx="459442"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900" spc="100" baseline="0">
                <a:solidFill>
                  <a:schemeClr val="tx1"/>
                </a:solidFill>
                <a:latin typeface="Meiryo UI" panose="020B0604030504040204" pitchFamily="50" charset="-128"/>
                <a:ea typeface="Meiryo UI" panose="020B0604030504040204" pitchFamily="50" charset="-128"/>
                <a:cs typeface="Segoe UI" panose="020B0502040204020203" pitchFamily="34" charset="0"/>
              </a:rPr>
              <a:t>Ctrl</a:t>
            </a:r>
            <a:endParaRPr lang="en-US" sz="800" spc="100" baseline="0">
              <a:solidFill>
                <a:schemeClr val="tx1"/>
              </a:solidFill>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15" name="四角形:角丸 95" descr="C キー">
            <a:extLst>
              <a:ext uri="{FF2B5EF4-FFF2-40B4-BE49-F238E27FC236}">
                <a16:creationId xmlns:a16="http://schemas.microsoft.com/office/drawing/2014/main" id="{8DAF63E8-2C99-43C4-8977-8BE11C7D1318}"/>
              </a:ext>
            </a:extLst>
          </xdr:cNvPr>
          <xdr:cNvSpPr/>
        </xdr:nvSpPr>
        <xdr:spPr>
          <a:xfrm>
            <a:off x="3352867" y="1789746"/>
            <a:ext cx="422585"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900">
                <a:solidFill>
                  <a:schemeClr val="tx1"/>
                </a:solidFill>
                <a:latin typeface="Meiryo UI" panose="020B0604030504040204" pitchFamily="50" charset="-128"/>
                <a:ea typeface="Meiryo UI" panose="020B0604030504040204" pitchFamily="50" charset="-128"/>
                <a:cs typeface="Segoe UI" panose="020B0502040204020203" pitchFamily="34" charset="0"/>
              </a:rPr>
              <a:t>C</a:t>
            </a:r>
          </a:p>
        </xdr:txBody>
      </xdr:sp>
      <xdr:sp macro="" textlink="">
        <xdr:nvSpPr>
          <xdr:cNvPr id="16" name="手順" descr="黄色のセルをクリックします">
            <a:extLst>
              <a:ext uri="{FF2B5EF4-FFF2-40B4-BE49-F238E27FC236}">
                <a16:creationId xmlns:a16="http://schemas.microsoft.com/office/drawing/2014/main" id="{4B580B5A-358E-44C3-A925-20A8F16349B9}"/>
              </a:ext>
            </a:extLst>
          </xdr:cNvPr>
          <xdr:cNvSpPr txBox="1"/>
        </xdr:nvSpPr>
        <xdr:spPr>
          <a:xfrm>
            <a:off x="962633" y="2272654"/>
            <a:ext cx="4809516" cy="4419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黄色のセルをクリックします。</a:t>
            </a:r>
          </a:p>
        </xdr:txBody>
      </xdr:sp>
      <xdr:sp macro="" textlink="">
        <xdr:nvSpPr>
          <xdr:cNvPr id="17" name="円 85" descr="3">
            <a:extLst>
              <a:ext uri="{FF2B5EF4-FFF2-40B4-BE49-F238E27FC236}">
                <a16:creationId xmlns:a16="http://schemas.microsoft.com/office/drawing/2014/main" id="{2C129621-82D2-4A2B-93A1-CE2B9F6D5A9D}"/>
              </a:ext>
            </a:extLst>
          </xdr:cNvPr>
          <xdr:cNvSpPr/>
        </xdr:nvSpPr>
        <xdr:spPr>
          <a:xfrm>
            <a:off x="555599" y="223015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3</a:t>
            </a:r>
          </a:p>
        </xdr:txBody>
      </xdr:sp>
      <xdr:sp macro="" textlink="">
        <xdr:nvSpPr>
          <xdr:cNvPr id="18" name="手順" descr="[ホーム] タブで、[貼り付け] ボタンの下の矢印をクリックします">
            <a:extLst>
              <a:ext uri="{FF2B5EF4-FFF2-40B4-BE49-F238E27FC236}">
                <a16:creationId xmlns:a16="http://schemas.microsoft.com/office/drawing/2014/main" id="{F40231DA-D37A-4E80-B8BF-AA75FF188DD5}"/>
              </a:ext>
            </a:extLst>
          </xdr:cNvPr>
          <xdr:cNvSpPr txBox="1"/>
        </xdr:nvSpPr>
        <xdr:spPr>
          <a:xfrm>
            <a:off x="962633" y="2747074"/>
            <a:ext cx="4809516" cy="4438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a:t>
            </a:r>
            <a:r>
              <a:rPr lang="ja" sz="1100" b="1"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ホーム</a:t>
            </a: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 タブで、[</a:t>
            </a:r>
            <a:r>
              <a:rPr lang="ja" sz="1100" b="1"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貼り付け</a:t>
            </a: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 ボタンの下の矢印をクリックします。</a:t>
            </a:r>
          </a:p>
        </xdr:txBody>
      </xdr:sp>
      <xdr:sp macro="" textlink="">
        <xdr:nvSpPr>
          <xdr:cNvPr id="19" name="円 87" descr="4">
            <a:extLst>
              <a:ext uri="{FF2B5EF4-FFF2-40B4-BE49-F238E27FC236}">
                <a16:creationId xmlns:a16="http://schemas.microsoft.com/office/drawing/2014/main" id="{EF303C25-AFC4-4B74-9C44-63F0B0A4DBAC}"/>
              </a:ext>
            </a:extLst>
          </xdr:cNvPr>
          <xdr:cNvSpPr/>
        </xdr:nvSpPr>
        <xdr:spPr>
          <a:xfrm>
            <a:off x="555599" y="270457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4</a:t>
            </a:r>
          </a:p>
        </xdr:txBody>
      </xdr:sp>
      <xdr:sp macro="" textlink="">
        <xdr:nvSpPr>
          <xdr:cNvPr id="20" name="手順" descr="[形式を選択して貼り付け] をクリックし、下部で [行列を入れ替える] のチェックボックスをオンにします。[OK] をクリックします">
            <a:extLst>
              <a:ext uri="{FF2B5EF4-FFF2-40B4-BE49-F238E27FC236}">
                <a16:creationId xmlns:a16="http://schemas.microsoft.com/office/drawing/2014/main" id="{B8F964C1-EB2E-4070-B538-053EE2474B71}"/>
              </a:ext>
            </a:extLst>
          </xdr:cNvPr>
          <xdr:cNvSpPr txBox="1"/>
        </xdr:nvSpPr>
        <xdr:spPr>
          <a:xfrm>
            <a:off x="962633" y="3225154"/>
            <a:ext cx="4809516" cy="584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a:t>
            </a:r>
            <a:r>
              <a:rPr lang="ja" sz="1100" b="1"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形式を選択して貼り付け</a:t>
            </a: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 をクリックし、下部で [</a:t>
            </a:r>
            <a:r>
              <a:rPr lang="ja" sz="1100" b="1"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行列を入れ替える</a:t>
            </a: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 のチェックボックスをオンにします。[</a:t>
            </a:r>
            <a:r>
              <a:rPr lang="ja" sz="1100" b="1"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OK</a:t>
            </a: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 をクリックします。</a:t>
            </a:r>
          </a:p>
        </xdr:txBody>
      </xdr:sp>
      <xdr:sp macro="" textlink="">
        <xdr:nvSpPr>
          <xdr:cNvPr id="21" name="円 90" descr="5">
            <a:extLst>
              <a:ext uri="{FF2B5EF4-FFF2-40B4-BE49-F238E27FC236}">
                <a16:creationId xmlns:a16="http://schemas.microsoft.com/office/drawing/2014/main" id="{BB44DE0E-ECA4-4D1E-B134-2366C90DDD33}"/>
              </a:ext>
            </a:extLst>
          </xdr:cNvPr>
          <xdr:cNvSpPr/>
        </xdr:nvSpPr>
        <xdr:spPr>
          <a:xfrm>
            <a:off x="555599" y="318265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5</a:t>
            </a:r>
          </a:p>
        </xdr:txBody>
      </xdr:sp>
    </xdr:grpSp>
    <xdr:clientData/>
  </xdr:oneCellAnchor>
  <xdr:oneCellAnchor>
    <xdr:from>
      <xdr:col>2</xdr:col>
      <xdr:colOff>9523</xdr:colOff>
      <xdr:row>29</xdr:row>
      <xdr:rowOff>9525</xdr:rowOff>
    </xdr:from>
    <xdr:ext cx="7477126" cy="950296"/>
    <xdr:grpSp>
      <xdr:nvGrpSpPr>
        <xdr:cNvPr id="22" name="転置 (行列を入れ替える)" descr="このデータには、6 列…&#10;…と 2 行が含まれます&#10;">
          <a:extLst>
            <a:ext uri="{FF2B5EF4-FFF2-40B4-BE49-F238E27FC236}">
              <a16:creationId xmlns:a16="http://schemas.microsoft.com/office/drawing/2014/main" id="{3F9B823A-60AB-451F-9BC7-CCD40BE24302}"/>
            </a:ext>
          </a:extLst>
        </xdr:cNvPr>
        <xdr:cNvGrpSpPr/>
      </xdr:nvGrpSpPr>
      <xdr:grpSpPr>
        <a:xfrm>
          <a:off x="6397623" y="6105525"/>
          <a:ext cx="7477126" cy="950296"/>
          <a:chOff x="6381748" y="6524625"/>
          <a:chExt cx="7477126" cy="950296"/>
        </a:xfrm>
      </xdr:grpSpPr>
      <xdr:sp macro="" textlink="">
        <xdr:nvSpPr>
          <xdr:cNvPr id="23" name="手順" descr="…と 2 行が含まれます">
            <a:extLst>
              <a:ext uri="{FF2B5EF4-FFF2-40B4-BE49-F238E27FC236}">
                <a16:creationId xmlns:a16="http://schemas.microsoft.com/office/drawing/2014/main" id="{DA1C2618-6090-4FF7-B292-63A5DDF108DC}"/>
              </a:ext>
            </a:extLst>
          </xdr:cNvPr>
          <xdr:cNvSpPr txBox="1"/>
        </xdr:nvSpPr>
        <xdr:spPr>
          <a:xfrm>
            <a:off x="11125199" y="7115177"/>
            <a:ext cx="2733675" cy="3152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noProof="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…と 2 行が含まれます。</a:t>
            </a:r>
            <a:endParaRPr lang="en-US" sz="1100" b="0" i="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sp macro="" textlink="">
        <xdr:nvSpPr>
          <xdr:cNvPr id="24" name="手順" descr="このデータには、6 列…">
            <a:extLst>
              <a:ext uri="{FF2B5EF4-FFF2-40B4-BE49-F238E27FC236}">
                <a16:creationId xmlns:a16="http://schemas.microsoft.com/office/drawing/2014/main" id="{691B1155-00DE-439D-B648-C91058F42183}"/>
              </a:ext>
            </a:extLst>
          </xdr:cNvPr>
          <xdr:cNvSpPr txBox="1"/>
        </xdr:nvSpPr>
        <xdr:spPr>
          <a:xfrm>
            <a:off x="7972425" y="6524625"/>
            <a:ext cx="17526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noProof="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このデータには、6 列…</a:t>
            </a:r>
            <a:endParaRPr lang="en-US" sz="1100" b="0" i="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sp macro="" textlink="">
        <xdr:nvSpPr>
          <xdr:cNvPr id="25" name="フリーフォーム:図形 99" descr="かっこ状の線">
            <a:extLst>
              <a:ext uri="{FF2B5EF4-FFF2-40B4-BE49-F238E27FC236}">
                <a16:creationId xmlns:a16="http://schemas.microsoft.com/office/drawing/2014/main" id="{12A0F024-0C43-41E5-B849-B688BCA3BD85}"/>
              </a:ext>
            </a:extLst>
          </xdr:cNvPr>
          <xdr:cNvSpPr/>
        </xdr:nvSpPr>
        <xdr:spPr>
          <a:xfrm rot="16200000">
            <a:off x="7309239" y="5937639"/>
            <a:ext cx="221469" cy="2076451"/>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26" name="フリーフォーム:図形 100" descr="かっこ状の線">
            <a:extLst>
              <a:ext uri="{FF2B5EF4-FFF2-40B4-BE49-F238E27FC236}">
                <a16:creationId xmlns:a16="http://schemas.microsoft.com/office/drawing/2014/main" id="{126C187C-8767-44FF-9ACB-C14D1658A536}"/>
              </a:ext>
            </a:extLst>
          </xdr:cNvPr>
          <xdr:cNvSpPr/>
        </xdr:nvSpPr>
        <xdr:spPr>
          <a:xfrm rot="5400000" flipH="1">
            <a:off x="9799671" y="5980146"/>
            <a:ext cx="241231" cy="2009775"/>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27" name="円弧 26" descr="かっこ状の線">
            <a:extLst>
              <a:ext uri="{FF2B5EF4-FFF2-40B4-BE49-F238E27FC236}">
                <a16:creationId xmlns:a16="http://schemas.microsoft.com/office/drawing/2014/main" id="{275208AB-89FA-4D16-9D33-A986F09A2321}"/>
              </a:ext>
            </a:extLst>
          </xdr:cNvPr>
          <xdr:cNvSpPr/>
        </xdr:nvSpPr>
        <xdr:spPr>
          <a:xfrm rot="10800000">
            <a:off x="8658754" y="6662382"/>
            <a:ext cx="522847"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28" name="円弧 27" descr="かっこ状の線">
            <a:extLst>
              <a:ext uri="{FF2B5EF4-FFF2-40B4-BE49-F238E27FC236}">
                <a16:creationId xmlns:a16="http://schemas.microsoft.com/office/drawing/2014/main" id="{0F2DBA11-EE77-4E9C-970D-8E46BD4FF5BA}"/>
              </a:ext>
            </a:extLst>
          </xdr:cNvPr>
          <xdr:cNvSpPr/>
        </xdr:nvSpPr>
        <xdr:spPr>
          <a:xfrm rot="10800000" flipH="1">
            <a:off x="8135907" y="6657974"/>
            <a:ext cx="522847"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29" name="フリーフォーム:図形 109" descr="かっこ状の線">
            <a:extLst>
              <a:ext uri="{FF2B5EF4-FFF2-40B4-BE49-F238E27FC236}">
                <a16:creationId xmlns:a16="http://schemas.microsoft.com/office/drawing/2014/main" id="{54AB1DF8-2ADA-40EF-9263-7870A605CE67}"/>
              </a:ext>
            </a:extLst>
          </xdr:cNvPr>
          <xdr:cNvSpPr/>
        </xdr:nvSpPr>
        <xdr:spPr>
          <a:xfrm rot="556052">
            <a:off x="10952644" y="7135679"/>
            <a:ext cx="221769" cy="111247"/>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30" name="フリーフォーム:図形 110" descr="かっこ状の線">
            <a:extLst>
              <a:ext uri="{FF2B5EF4-FFF2-40B4-BE49-F238E27FC236}">
                <a16:creationId xmlns:a16="http://schemas.microsoft.com/office/drawing/2014/main" id="{1E581B1A-C4D0-486A-AD5B-A23784D81857}"/>
              </a:ext>
            </a:extLst>
          </xdr:cNvPr>
          <xdr:cNvSpPr/>
        </xdr:nvSpPr>
        <xdr:spPr>
          <a:xfrm rot="556052">
            <a:off x="11016499" y="7245204"/>
            <a:ext cx="130546" cy="229717"/>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grpSp>
    <xdr:clientData/>
  </xdr:oneCellAnchor>
  <xdr:oneCellAnchor>
    <xdr:from>
      <xdr:col>2</xdr:col>
      <xdr:colOff>283</xdr:colOff>
      <xdr:row>35</xdr:row>
      <xdr:rowOff>123825</xdr:rowOff>
    </xdr:from>
    <xdr:ext cx="3704942" cy="2343150"/>
    <xdr:grpSp>
      <xdr:nvGrpSpPr>
        <xdr:cNvPr id="31" name="データ選択範囲 1 を入れ替える" descr="したがって、数式を入力する前に、これらの 2 列…&#10;…とこれらの 6 行を選択します">
          <a:extLst>
            <a:ext uri="{FF2B5EF4-FFF2-40B4-BE49-F238E27FC236}">
              <a16:creationId xmlns:a16="http://schemas.microsoft.com/office/drawing/2014/main" id="{64A0D934-4043-4762-A869-A466C47DA25F}"/>
            </a:ext>
          </a:extLst>
        </xdr:cNvPr>
        <xdr:cNvGrpSpPr/>
      </xdr:nvGrpSpPr>
      <xdr:grpSpPr>
        <a:xfrm>
          <a:off x="6388383" y="7362825"/>
          <a:ext cx="3704942" cy="2343150"/>
          <a:chOff x="6286499" y="7781925"/>
          <a:chExt cx="3705226" cy="2343150"/>
        </a:xfrm>
      </xdr:grpSpPr>
      <xdr:sp macro="" textlink="">
        <xdr:nvSpPr>
          <xdr:cNvPr id="32" name="手順" descr="したがって、数式を入力する前に、これらの 2 列…">
            <a:extLst>
              <a:ext uri="{FF2B5EF4-FFF2-40B4-BE49-F238E27FC236}">
                <a16:creationId xmlns:a16="http://schemas.microsoft.com/office/drawing/2014/main" id="{503E0FE6-7581-4732-BDAF-7FE29C450BAE}"/>
              </a:ext>
            </a:extLst>
          </xdr:cNvPr>
          <xdr:cNvSpPr txBox="1"/>
        </xdr:nvSpPr>
        <xdr:spPr>
          <a:xfrm>
            <a:off x="6286499" y="7781925"/>
            <a:ext cx="3705226"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noProof="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したがって、数式を入力する前に、これらの 2 列…</a:t>
            </a:r>
            <a:endParaRPr lang="en-US" sz="1100" b="0" i="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sp macro="" textlink="">
        <xdr:nvSpPr>
          <xdr:cNvPr id="33" name="フリーフォーム:図形 122" descr="かっこ状の線">
            <a:extLst>
              <a:ext uri="{FF2B5EF4-FFF2-40B4-BE49-F238E27FC236}">
                <a16:creationId xmlns:a16="http://schemas.microsoft.com/office/drawing/2014/main" id="{0995BAA8-0F8A-4154-BE32-6A9BE3C0CD48}"/>
              </a:ext>
            </a:extLst>
          </xdr:cNvPr>
          <xdr:cNvSpPr/>
        </xdr:nvSpPr>
        <xdr:spPr>
          <a:xfrm rot="16200000">
            <a:off x="6591158" y="7951120"/>
            <a:ext cx="190426" cy="609247"/>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34" name="フリーフォーム:図形 123" descr="かっこ状の線">
            <a:extLst>
              <a:ext uri="{FF2B5EF4-FFF2-40B4-BE49-F238E27FC236}">
                <a16:creationId xmlns:a16="http://schemas.microsoft.com/office/drawing/2014/main" id="{A9A54406-5BF7-45E8-A14A-242B8EC3BE66}"/>
              </a:ext>
            </a:extLst>
          </xdr:cNvPr>
          <xdr:cNvSpPr/>
        </xdr:nvSpPr>
        <xdr:spPr>
          <a:xfrm rot="5400000" flipH="1">
            <a:off x="7335759" y="7912263"/>
            <a:ext cx="191139" cy="686251"/>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35" name="円弧 34" descr="かっこ状の線">
            <a:extLst>
              <a:ext uri="{FF2B5EF4-FFF2-40B4-BE49-F238E27FC236}">
                <a16:creationId xmlns:a16="http://schemas.microsoft.com/office/drawing/2014/main" id="{CBCD5D3C-0925-4130-A48E-6A318441D3A6}"/>
              </a:ext>
            </a:extLst>
          </xdr:cNvPr>
          <xdr:cNvSpPr/>
        </xdr:nvSpPr>
        <xdr:spPr>
          <a:xfrm rot="10800000">
            <a:off x="7038229" y="7957781"/>
            <a:ext cx="167706"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36" name="円弧 35" descr="かっこ状の線">
            <a:extLst>
              <a:ext uri="{FF2B5EF4-FFF2-40B4-BE49-F238E27FC236}">
                <a16:creationId xmlns:a16="http://schemas.microsoft.com/office/drawing/2014/main" id="{0CDB806C-C270-405B-9636-1E65EEB8295E}"/>
              </a:ext>
            </a:extLst>
          </xdr:cNvPr>
          <xdr:cNvSpPr/>
        </xdr:nvSpPr>
        <xdr:spPr>
          <a:xfrm rot="10800000" flipH="1">
            <a:off x="6870523" y="7953373"/>
            <a:ext cx="167706"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37" name="手順" descr="…とこれらの 6 行を選択します">
            <a:extLst>
              <a:ext uri="{FF2B5EF4-FFF2-40B4-BE49-F238E27FC236}">
                <a16:creationId xmlns:a16="http://schemas.microsoft.com/office/drawing/2014/main" id="{0744DF29-233F-41B7-A13E-2B70D3C0F366}"/>
              </a:ext>
            </a:extLst>
          </xdr:cNvPr>
          <xdr:cNvSpPr txBox="1"/>
        </xdr:nvSpPr>
        <xdr:spPr>
          <a:xfrm>
            <a:off x="8143198" y="8858251"/>
            <a:ext cx="1181100" cy="1266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noProof="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…とこれらの 6 行を選択します。</a:t>
            </a:r>
            <a:endParaRPr lang="en-US" sz="1100" b="0" i="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sp macro="" textlink="">
        <xdr:nvSpPr>
          <xdr:cNvPr id="38" name="フリーフォーム:図形 131" descr="かっこ状の線">
            <a:extLst>
              <a:ext uri="{FF2B5EF4-FFF2-40B4-BE49-F238E27FC236}">
                <a16:creationId xmlns:a16="http://schemas.microsoft.com/office/drawing/2014/main" id="{118DED61-5E5B-48BD-8F07-BE23653007B8}"/>
              </a:ext>
            </a:extLst>
          </xdr:cNvPr>
          <xdr:cNvSpPr/>
        </xdr:nvSpPr>
        <xdr:spPr>
          <a:xfrm>
            <a:off x="7878117" y="8439005"/>
            <a:ext cx="181608" cy="53774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39" name="フリーフォーム:図形 132" descr="かっこ状の線">
            <a:extLst>
              <a:ext uri="{FF2B5EF4-FFF2-40B4-BE49-F238E27FC236}">
                <a16:creationId xmlns:a16="http://schemas.microsoft.com/office/drawing/2014/main" id="{7D50D0E4-0181-4BAA-8DB4-B9DEFB2C92AB}"/>
              </a:ext>
            </a:extLst>
          </xdr:cNvPr>
          <xdr:cNvSpPr/>
        </xdr:nvSpPr>
        <xdr:spPr>
          <a:xfrm rot="10800000" flipH="1">
            <a:off x="7876645" y="9091650"/>
            <a:ext cx="183793" cy="538125"/>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40" name="円弧 39" descr="かっこ状の線">
            <a:extLst>
              <a:ext uri="{FF2B5EF4-FFF2-40B4-BE49-F238E27FC236}">
                <a16:creationId xmlns:a16="http://schemas.microsoft.com/office/drawing/2014/main" id="{92AC4602-7899-41AC-AF17-BDDB6FC89E19}"/>
              </a:ext>
            </a:extLst>
          </xdr:cNvPr>
          <xdr:cNvSpPr/>
        </xdr:nvSpPr>
        <xdr:spPr>
          <a:xfrm rot="16200000">
            <a:off x="8070796" y="9011047"/>
            <a:ext cx="176183"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41" name="円弧 40" descr="かっこ状の線">
            <a:extLst>
              <a:ext uri="{FF2B5EF4-FFF2-40B4-BE49-F238E27FC236}">
                <a16:creationId xmlns:a16="http://schemas.microsoft.com/office/drawing/2014/main" id="{926BF346-D524-4AA0-841B-8D04628E19A5}"/>
              </a:ext>
            </a:extLst>
          </xdr:cNvPr>
          <xdr:cNvSpPr/>
        </xdr:nvSpPr>
        <xdr:spPr>
          <a:xfrm rot="16200000" flipH="1">
            <a:off x="8068591" y="8828252"/>
            <a:ext cx="176183"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grpSp>
    <xdr:clientData/>
  </xdr:oneCellAnchor>
  <xdr:oneCellAnchor>
    <xdr:from>
      <xdr:col>0</xdr:col>
      <xdr:colOff>323850</xdr:colOff>
      <xdr:row>26</xdr:row>
      <xdr:rowOff>6</xdr:rowOff>
    </xdr:from>
    <xdr:ext cx="5695950" cy="5514969"/>
    <xdr:grpSp>
      <xdr:nvGrpSpPr>
        <xdr:cNvPr id="42" name="数式で行列を入れ替える" descr="数式で行列を入れ替える&#10;コピーして貼り付けによる行列の入れ替えを行わない場合もあります。この場合は、数式を使用して行と列を入れ替えます。その方法を次に示します。&#10;このデータの行列を入れ替えるには、最初にいくつかの空白セルを選択する必要があります。右のデータは 6 列と 2 行なので、逆の 2 列と 6 行を選択する必要があります。これには、黄色のセルを選択します。&#10;多少やっかいなので、細心の注意が必要です。それらのセルを選択した状態で、=TRANSPOSE(C33:H34) と入力します。ただし、Enter キーは押しません。&#10;Ctrl + Shift + Enter キーを押します&#10;結果が #Value! の場合は、手順 1 からもう一度試してください。&#10;黄色のセルのいずれかをクリックして、1 つだけ選択します。Excel の上部にある式を見てください。{=TRANSPOSE(C33:H34)} のような数式が表示されています。&#10;&#10;別の黄色のセルをクリックします。数式バーをもう一度見てください。数式は、同じです。なぜでしょうか?配列数式だからです">
          <a:extLst>
            <a:ext uri="{FF2B5EF4-FFF2-40B4-BE49-F238E27FC236}">
              <a16:creationId xmlns:a16="http://schemas.microsoft.com/office/drawing/2014/main" id="{87BB2504-0FEF-4469-B2BB-91B702DC89AA}"/>
            </a:ext>
          </a:extLst>
        </xdr:cNvPr>
        <xdr:cNvGrpSpPr/>
      </xdr:nvGrpSpPr>
      <xdr:grpSpPr>
        <a:xfrm>
          <a:off x="323850" y="5524506"/>
          <a:ext cx="5695950" cy="5514969"/>
          <a:chOff x="390525" y="5943599"/>
          <a:chExt cx="5695950" cy="5578357"/>
        </a:xfrm>
      </xdr:grpSpPr>
      <xdr:sp macro="" textlink="">
        <xdr:nvSpPr>
          <xdr:cNvPr id="43" name="四角形 140" descr="背景">
            <a:extLst>
              <a:ext uri="{FF2B5EF4-FFF2-40B4-BE49-F238E27FC236}">
                <a16:creationId xmlns:a16="http://schemas.microsoft.com/office/drawing/2014/main" id="{80D33544-B0C3-4E25-807E-88F97FEB576F}"/>
              </a:ext>
            </a:extLst>
          </xdr:cNvPr>
          <xdr:cNvSpPr/>
        </xdr:nvSpPr>
        <xdr:spPr>
          <a:xfrm>
            <a:off x="390525" y="5943599"/>
            <a:ext cx="5695950" cy="5578357"/>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44" name="手順" descr="数式で行列を入れ替える">
            <a:extLst>
              <a:ext uri="{FF2B5EF4-FFF2-40B4-BE49-F238E27FC236}">
                <a16:creationId xmlns:a16="http://schemas.microsoft.com/office/drawing/2014/main" id="{176ECAB6-FCEC-45FE-8CBB-92F8B2B14641}"/>
              </a:ext>
            </a:extLst>
          </xdr:cNvPr>
          <xdr:cNvSpPr txBox="1"/>
        </xdr:nvSpPr>
        <xdr:spPr>
          <a:xfrm>
            <a:off x="622273" y="607182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数式で行列を入れ替える</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45" name="直線​​コネクタ 142" descr="装飾線">
            <a:extLst>
              <a:ext uri="{FF2B5EF4-FFF2-40B4-BE49-F238E27FC236}">
                <a16:creationId xmlns:a16="http://schemas.microsoft.com/office/drawing/2014/main" id="{648A865F-A3B1-444A-A88E-017DD3AA24EF}"/>
              </a:ext>
            </a:extLst>
          </xdr:cNvPr>
          <xdr:cNvCxnSpPr>
            <a:cxnSpLocks/>
          </xdr:cNvCxnSpPr>
        </xdr:nvCxnSpPr>
        <xdr:spPr>
          <a:xfrm>
            <a:off x="625449" y="657923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46" name="直線​​コネクタ 143" descr="装飾線">
            <a:extLst>
              <a:ext uri="{FF2B5EF4-FFF2-40B4-BE49-F238E27FC236}">
                <a16:creationId xmlns:a16="http://schemas.microsoft.com/office/drawing/2014/main" id="{9EB3FC08-9175-43A4-ADD5-4643435AB7AB}"/>
              </a:ext>
            </a:extLst>
          </xdr:cNvPr>
          <xdr:cNvCxnSpPr>
            <a:cxnSpLocks/>
          </xdr:cNvCxnSpPr>
        </xdr:nvCxnSpPr>
        <xdr:spPr>
          <a:xfrm>
            <a:off x="625449" y="11253879"/>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47" name="手順" descr="コピーして貼り付けによる行列の入れ替えを行わない場合もあります。この場合は、数式を使用して行と列を入れ替えます。その方法を次に示します。">
            <a:extLst>
              <a:ext uri="{FF2B5EF4-FFF2-40B4-BE49-F238E27FC236}">
                <a16:creationId xmlns:a16="http://schemas.microsoft.com/office/drawing/2014/main" id="{002E6BD5-B1CD-4FA6-9A14-9E193A4254CB}"/>
              </a:ext>
            </a:extLst>
          </xdr:cNvPr>
          <xdr:cNvSpPr txBox="1"/>
        </xdr:nvSpPr>
        <xdr:spPr>
          <a:xfrm>
            <a:off x="619125" y="6652845"/>
            <a:ext cx="5300938" cy="568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コピーして貼り付けによる行列の入れ替えを行わない場合もあります。</a:t>
            </a:r>
            <a:r>
              <a:rPr lang="ja" sz="1100" kern="0" baseline="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この場合は、数式を使用して行と列を入れ替えることができます。その方法を次に示します。</a:t>
            </a:r>
            <a:endParaRPr lang="en-US"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48" name="手順" descr="このデータの行列を入れ替えるには、最初にいくつかの空白セルを選択する必要があります。右のデータは 6 列と 2 行なので、逆の 2 列と 6 行を選択する必要があります。これには、黄色のセルを選択します">
            <a:extLst>
              <a:ext uri="{FF2B5EF4-FFF2-40B4-BE49-F238E27FC236}">
                <a16:creationId xmlns:a16="http://schemas.microsoft.com/office/drawing/2014/main" id="{79A59D25-6D97-4F4E-AE8B-A2F922C45792}"/>
              </a:ext>
            </a:extLst>
          </xdr:cNvPr>
          <xdr:cNvSpPr txBox="1"/>
        </xdr:nvSpPr>
        <xdr:spPr>
          <a:xfrm>
            <a:off x="1029308" y="7307720"/>
            <a:ext cx="4809516" cy="8132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100">
                <a:latin typeface="Meiryo UI" panose="020B0604030504040204" pitchFamily="50" charset="-128"/>
                <a:ea typeface="Meiryo UI" panose="020B0604030504040204" pitchFamily="50" charset="-128"/>
                <a:cs typeface="Segoe UI" panose="020B0502040204020203" pitchFamily="34" charset="0"/>
              </a:rPr>
              <a:t>このデータの行列を入れ替えるには、最初にいくつかの空白セルを選択する必要があります。右のデータは 6 列と 2 行なので、逆の 2 列と 6 行を選択する必要があります。これには、黄色のセルを選択します。 </a:t>
            </a:r>
          </a:p>
        </xdr:txBody>
      </xdr:sp>
      <xdr:sp macro="" textlink="">
        <xdr:nvSpPr>
          <xdr:cNvPr id="49" name="円 146" descr="1">
            <a:extLst>
              <a:ext uri="{FF2B5EF4-FFF2-40B4-BE49-F238E27FC236}">
                <a16:creationId xmlns:a16="http://schemas.microsoft.com/office/drawing/2014/main" id="{6DB5CFEC-027C-4D13-8385-B9E60E1AD629}"/>
              </a:ext>
            </a:extLst>
          </xdr:cNvPr>
          <xdr:cNvSpPr/>
        </xdr:nvSpPr>
        <xdr:spPr>
          <a:xfrm>
            <a:off x="622274" y="726522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1</a:t>
            </a:r>
          </a:p>
        </xdr:txBody>
      </xdr:sp>
      <xdr:sp macro="" textlink="">
        <xdr:nvSpPr>
          <xdr:cNvPr id="50" name="手順" descr="多少やっかいなので、細心の注意が必要です。それらのセルを選択した状態で、=TRANSPOSE(C33:H34) と入力します。ただし、Enter キーは押しません">
            <a:extLst>
              <a:ext uri="{FF2B5EF4-FFF2-40B4-BE49-F238E27FC236}">
                <a16:creationId xmlns:a16="http://schemas.microsoft.com/office/drawing/2014/main" id="{675C6506-B470-4219-A136-2D36B426F7A7}"/>
              </a:ext>
            </a:extLst>
          </xdr:cNvPr>
          <xdr:cNvSpPr txBox="1"/>
        </xdr:nvSpPr>
        <xdr:spPr>
          <a:xfrm>
            <a:off x="1029307" y="8110906"/>
            <a:ext cx="4809517" cy="6170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100">
                <a:latin typeface="Meiryo UI" panose="020B0604030504040204" pitchFamily="50" charset="-128"/>
                <a:ea typeface="Meiryo UI" panose="020B0604030504040204" pitchFamily="50" charset="-128"/>
                <a:cs typeface="Segoe UI" panose="020B0502040204020203" pitchFamily="34" charset="0"/>
              </a:rPr>
              <a:t>多少やっかいなので、細心の注意が必要です。それらのセルを選択した状態で、</a:t>
            </a:r>
            <a:r>
              <a:rPr lang="ja" sz="1100" i="1">
                <a:latin typeface="Meiryo UI" panose="020B0604030504040204" pitchFamily="50" charset="-128"/>
                <a:ea typeface="Meiryo UI" panose="020B0604030504040204" pitchFamily="50" charset="-128"/>
                <a:cs typeface="Segoe UI" panose="020B0502040204020203" pitchFamily="34" charset="0"/>
              </a:rPr>
              <a:t>=</a:t>
            </a:r>
            <a:r>
              <a:rPr lang="ja" sz="1100" b="1" i="0">
                <a:latin typeface="Meiryo UI" panose="020B0604030504040204" pitchFamily="50" charset="-128"/>
                <a:ea typeface="Meiryo UI" panose="020B0604030504040204" pitchFamily="50" charset="-128"/>
                <a:cs typeface="Segoe UI" panose="020B0502040204020203" pitchFamily="34" charset="0"/>
              </a:rPr>
              <a:t>TRANSPOSE(C33:H34) </a:t>
            </a:r>
            <a:r>
              <a:rPr lang="ja" sz="1100">
                <a:latin typeface="Meiryo UI" panose="020B0604030504040204" pitchFamily="50" charset="-128"/>
                <a:ea typeface="Meiryo UI" panose="020B0604030504040204" pitchFamily="50" charset="-128"/>
                <a:cs typeface="Segoe UI" panose="020B0502040204020203" pitchFamily="34" charset="0"/>
              </a:rPr>
              <a:t>と入力します。</a:t>
            </a:r>
            <a:r>
              <a:rPr lang="ja" sz="1100" i="1">
                <a:latin typeface="Meiryo UI" panose="020B0604030504040204" pitchFamily="50" charset="-128"/>
                <a:ea typeface="Meiryo UI" panose="020B0604030504040204" pitchFamily="50" charset="-128"/>
                <a:cs typeface="Segoe UI" panose="020B0502040204020203" pitchFamily="34" charset="0"/>
              </a:rPr>
              <a:t>ただし、Enter キーは押しません</a:t>
            </a:r>
            <a:r>
              <a:rPr lang="ja" sz="1100">
                <a:latin typeface="Meiryo UI" panose="020B0604030504040204" pitchFamily="50" charset="-128"/>
                <a:ea typeface="Meiryo UI" panose="020B0604030504040204" pitchFamily="50" charset="-128"/>
                <a:cs typeface="Segoe UI" panose="020B0502040204020203" pitchFamily="34" charset="0"/>
              </a:rPr>
              <a:t>。</a:t>
            </a:r>
          </a:p>
        </xdr:txBody>
      </xdr:sp>
      <xdr:sp macro="" textlink="">
        <xdr:nvSpPr>
          <xdr:cNvPr id="51" name="円 148" descr="2">
            <a:extLst>
              <a:ext uri="{FF2B5EF4-FFF2-40B4-BE49-F238E27FC236}">
                <a16:creationId xmlns:a16="http://schemas.microsoft.com/office/drawing/2014/main" id="{6C061F50-B944-485D-B0A5-287736BED594}"/>
              </a:ext>
            </a:extLst>
          </xdr:cNvPr>
          <xdr:cNvSpPr/>
        </xdr:nvSpPr>
        <xdr:spPr>
          <a:xfrm>
            <a:off x="622274" y="806840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2</a:t>
            </a:r>
          </a:p>
        </xdr:txBody>
      </xdr:sp>
      <xdr:sp macro="" textlink="">
        <xdr:nvSpPr>
          <xdr:cNvPr id="52" name="手順" descr="別の黄色のセルをクリックします。数式バーをもう一度見てください。数式は、同じです。なぜでしょうか?配列数式だからです">
            <a:extLst>
              <a:ext uri="{FF2B5EF4-FFF2-40B4-BE49-F238E27FC236}">
                <a16:creationId xmlns:a16="http://schemas.microsoft.com/office/drawing/2014/main" id="{F349006D-5857-4817-A6BE-3AB8DCB9FA7F}"/>
              </a:ext>
            </a:extLst>
          </xdr:cNvPr>
          <xdr:cNvSpPr txBox="1"/>
        </xdr:nvSpPr>
        <xdr:spPr>
          <a:xfrm>
            <a:off x="1029307" y="10606731"/>
            <a:ext cx="4809517" cy="7514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100">
                <a:latin typeface="Meiryo UI" panose="020B0604030504040204" pitchFamily="50" charset="-128"/>
                <a:ea typeface="Meiryo UI" panose="020B0604030504040204" pitchFamily="50" charset="-128"/>
                <a:cs typeface="Segoe UI" panose="020B0502040204020203" pitchFamily="34" charset="0"/>
              </a:rPr>
              <a:t>別の黄色のセルをクリックします。数式バーをもう一度見てください。数式は、同じです。なぜでしょうか?</a:t>
            </a:r>
            <a:r>
              <a:rPr lang="ja" sz="1100" b="1">
                <a:latin typeface="Meiryo UI" panose="020B0604030504040204" pitchFamily="50" charset="-128"/>
                <a:ea typeface="Meiryo UI" panose="020B0604030504040204" pitchFamily="50" charset="-128"/>
                <a:cs typeface="Segoe UI" panose="020B0502040204020203" pitchFamily="34" charset="0"/>
              </a:rPr>
              <a:t>配列数式</a:t>
            </a:r>
            <a:r>
              <a:rPr lang="ja" sz="1100" b="0">
                <a:latin typeface="Meiryo UI" panose="020B0604030504040204" pitchFamily="50" charset="-128"/>
                <a:ea typeface="Meiryo UI" panose="020B0604030504040204" pitchFamily="50" charset="-128"/>
                <a:cs typeface="Segoe UI" panose="020B0502040204020203" pitchFamily="34" charset="0"/>
              </a:rPr>
              <a:t>だからです。</a:t>
            </a:r>
          </a:p>
        </xdr:txBody>
      </xdr:sp>
      <xdr:sp macro="" textlink="">
        <xdr:nvSpPr>
          <xdr:cNvPr id="53" name="円 150" descr="5">
            <a:extLst>
              <a:ext uri="{FF2B5EF4-FFF2-40B4-BE49-F238E27FC236}">
                <a16:creationId xmlns:a16="http://schemas.microsoft.com/office/drawing/2014/main" id="{C1FB046B-87E0-4E46-9D81-8F65C68B4121}"/>
              </a:ext>
            </a:extLst>
          </xdr:cNvPr>
          <xdr:cNvSpPr/>
        </xdr:nvSpPr>
        <xdr:spPr>
          <a:xfrm>
            <a:off x="622274" y="10564233"/>
            <a:ext cx="371587" cy="3715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5</a:t>
            </a:r>
          </a:p>
        </xdr:txBody>
      </xdr:sp>
      <xdr:sp macro="" textlink="">
        <xdr:nvSpPr>
          <xdr:cNvPr id="54" name="手順" descr="Ctrl + Shift + Enter キーを押します&#10;&#10;結果が #Value! の場合は、手順 1 からもう一度試してください">
            <a:extLst>
              <a:ext uri="{FF2B5EF4-FFF2-40B4-BE49-F238E27FC236}">
                <a16:creationId xmlns:a16="http://schemas.microsoft.com/office/drawing/2014/main" id="{EE73807B-4C4A-44B8-87D9-66114898623E}"/>
              </a:ext>
            </a:extLst>
          </xdr:cNvPr>
          <xdr:cNvSpPr txBox="1"/>
        </xdr:nvSpPr>
        <xdr:spPr>
          <a:xfrm>
            <a:off x="1029307" y="8767469"/>
            <a:ext cx="4809517" cy="8179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100">
                <a:latin typeface="Meiryo UI" panose="020B0604030504040204" pitchFamily="50" charset="-128"/>
                <a:ea typeface="Meiryo UI" panose="020B0604030504040204" pitchFamily="50" charset="-128"/>
                <a:cs typeface="Segoe UI" panose="020B0502040204020203" pitchFamily="34" charset="0"/>
              </a:rPr>
              <a:t>押す</a:t>
            </a:r>
          </a:p>
          <a:p>
            <a:pPr rtl="0"/>
            <a:endParaRPr lang="en-US" sz="1100">
              <a:latin typeface="Meiryo UI" panose="020B0604030504040204" pitchFamily="50" charset="-128"/>
              <a:ea typeface="Meiryo UI" panose="020B0604030504040204" pitchFamily="50" charset="-128"/>
              <a:cs typeface="Segoe UI" panose="020B0502040204020203" pitchFamily="34" charset="0"/>
            </a:endParaRPr>
          </a:p>
          <a:p>
            <a:pPr rtl="0"/>
            <a:r>
              <a:rPr lang="ja" sz="1100">
                <a:latin typeface="Meiryo UI" panose="020B0604030504040204" pitchFamily="50" charset="-128"/>
                <a:ea typeface="Meiryo UI" panose="020B0604030504040204" pitchFamily="50" charset="-128"/>
                <a:cs typeface="Segoe UI" panose="020B0502040204020203" pitchFamily="34" charset="0"/>
              </a:rPr>
              <a:t>結果が #V</a:t>
            </a:r>
            <a:r>
              <a:rPr lang="en-US" altLang="ja" sz="1100">
                <a:latin typeface="Meiryo UI" panose="020B0604030504040204" pitchFamily="50" charset="-128"/>
                <a:ea typeface="Meiryo UI" panose="020B0604030504040204" pitchFamily="50" charset="-128"/>
                <a:cs typeface="Segoe UI" panose="020B0502040204020203" pitchFamily="34" charset="0"/>
              </a:rPr>
              <a:t>ALUE</a:t>
            </a:r>
            <a:r>
              <a:rPr lang="ja" sz="1100">
                <a:latin typeface="Meiryo UI" panose="020B0604030504040204" pitchFamily="50" charset="-128"/>
                <a:ea typeface="Meiryo UI" panose="020B0604030504040204" pitchFamily="50" charset="-128"/>
                <a:cs typeface="Segoe UI" panose="020B0502040204020203" pitchFamily="34" charset="0"/>
              </a:rPr>
              <a:t>! の場合は、手順 1 からもう一度試してください。 </a:t>
            </a:r>
          </a:p>
        </xdr:txBody>
      </xdr:sp>
      <xdr:sp macro="" textlink="">
        <xdr:nvSpPr>
          <xdr:cNvPr id="55" name="円 152" descr="3">
            <a:extLst>
              <a:ext uri="{FF2B5EF4-FFF2-40B4-BE49-F238E27FC236}">
                <a16:creationId xmlns:a16="http://schemas.microsoft.com/office/drawing/2014/main" id="{5A5EF300-5D31-4A9B-B2DF-931ADAA0D533}"/>
              </a:ext>
            </a:extLst>
          </xdr:cNvPr>
          <xdr:cNvSpPr/>
        </xdr:nvSpPr>
        <xdr:spPr>
          <a:xfrm>
            <a:off x="622274" y="872497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3</a:t>
            </a:r>
          </a:p>
        </xdr:txBody>
      </xdr:sp>
      <xdr:sp macro="" textlink="">
        <xdr:nvSpPr>
          <xdr:cNvPr id="56" name="手順" descr="黄色のセルのいずれかをクリックして、1 つだけ選択します。Excel の上部にある式を見てください。{=TRANSPOSE(C33:H34)} のような数式が表示されています。&#10;">
            <a:extLst>
              <a:ext uri="{FF2B5EF4-FFF2-40B4-BE49-F238E27FC236}">
                <a16:creationId xmlns:a16="http://schemas.microsoft.com/office/drawing/2014/main" id="{874D4BF8-1E58-48FD-9DA7-DEC8C28B2498}"/>
              </a:ext>
            </a:extLst>
          </xdr:cNvPr>
          <xdr:cNvSpPr txBox="1"/>
        </xdr:nvSpPr>
        <xdr:spPr>
          <a:xfrm>
            <a:off x="1029307" y="9554459"/>
            <a:ext cx="4809517" cy="11196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100">
                <a:latin typeface="Meiryo UI" panose="020B0604030504040204" pitchFamily="50" charset="-128"/>
                <a:ea typeface="Meiryo UI" panose="020B0604030504040204" pitchFamily="50" charset="-128"/>
                <a:cs typeface="Segoe UI" panose="020B0502040204020203" pitchFamily="34" charset="0"/>
              </a:rPr>
              <a:t>黄色のセルのいずれかをクリックして、1 つだけ選択します。Excel の上部にある式を見てください。</a:t>
            </a:r>
            <a:endParaRPr lang="en-US" altLang="ja" sz="1100">
              <a:latin typeface="Meiryo UI" panose="020B0604030504040204" pitchFamily="50" charset="-128"/>
              <a:ea typeface="Meiryo UI" panose="020B0604030504040204" pitchFamily="50" charset="-128"/>
              <a:cs typeface="Segoe UI" panose="020B0502040204020203" pitchFamily="34" charset="0"/>
            </a:endParaRPr>
          </a:p>
          <a:p>
            <a:pPr rtl="0"/>
            <a:endParaRPr lang="en-US" altLang="ja" sz="1100">
              <a:latin typeface="Meiryo UI" panose="020B0604030504040204" pitchFamily="50" charset="-128"/>
              <a:ea typeface="Meiryo UI" panose="020B0604030504040204" pitchFamily="50" charset="-128"/>
              <a:cs typeface="Segoe UI" panose="020B0502040204020203" pitchFamily="34" charset="0"/>
            </a:endParaRPr>
          </a:p>
          <a:p>
            <a:pPr rtl="0"/>
            <a:r>
              <a:rPr lang="ja" sz="1100" b="1">
                <a:latin typeface="Meiryo UI" panose="020B0604030504040204" pitchFamily="50" charset="-128"/>
                <a:ea typeface="Meiryo UI" panose="020B0604030504040204" pitchFamily="50" charset="-128"/>
                <a:cs typeface="Segoe UI" panose="020B0502040204020203" pitchFamily="34" charset="0"/>
              </a:rPr>
              <a:t>{=TRANSPOSE(C33:H34)} </a:t>
            </a:r>
            <a:r>
              <a:rPr lang="ja" sz="1100">
                <a:latin typeface="Meiryo UI" panose="020B0604030504040204" pitchFamily="50" charset="-128"/>
                <a:ea typeface="Meiryo UI" panose="020B0604030504040204" pitchFamily="50" charset="-128"/>
                <a:cs typeface="Segoe UI" panose="020B0502040204020203" pitchFamily="34" charset="0"/>
              </a:rPr>
              <a:t>のような数式が表示されています。</a:t>
            </a:r>
          </a:p>
          <a:p>
            <a:pPr rtl="0"/>
            <a:endParaRPr lang="en-US" sz="1100">
              <a:latin typeface="Meiryo UI" panose="020B0604030504040204" pitchFamily="50" charset="-128"/>
              <a:ea typeface="Meiryo UI" panose="020B0604030504040204" pitchFamily="50" charset="-128"/>
              <a:cs typeface="Segoe UI" panose="020B0502040204020203" pitchFamily="34" charset="0"/>
            </a:endParaRPr>
          </a:p>
          <a:p>
            <a:pPr rtl="0"/>
            <a:br>
              <a:rPr lang="en-US" sz="1100">
                <a:latin typeface="Meiryo UI" panose="020B0604030504040204" pitchFamily="50" charset="-128"/>
                <a:ea typeface="Meiryo UI" panose="020B0604030504040204" pitchFamily="50" charset="-128"/>
                <a:cs typeface="Segoe UI" panose="020B0502040204020203" pitchFamily="34" charset="0"/>
              </a:rPr>
            </a:br>
            <a:endParaRPr lang="en-US" sz="1100">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57" name="円 154" descr="4">
            <a:extLst>
              <a:ext uri="{FF2B5EF4-FFF2-40B4-BE49-F238E27FC236}">
                <a16:creationId xmlns:a16="http://schemas.microsoft.com/office/drawing/2014/main" id="{2AF01818-7526-4CB0-8EAC-8307CAE9AD67}"/>
              </a:ext>
            </a:extLst>
          </xdr:cNvPr>
          <xdr:cNvSpPr/>
        </xdr:nvSpPr>
        <xdr:spPr>
          <a:xfrm>
            <a:off x="622274" y="951196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4</a:t>
            </a:r>
          </a:p>
        </xdr:txBody>
      </xdr:sp>
      <xdr:sp macro="" textlink="">
        <xdr:nvSpPr>
          <xdr:cNvPr id="58" name="四角形:角丸 137" descr="Ctrl キー">
            <a:extLst>
              <a:ext uri="{FF2B5EF4-FFF2-40B4-BE49-F238E27FC236}">
                <a16:creationId xmlns:a16="http://schemas.microsoft.com/office/drawing/2014/main" id="{41C8ADE8-72F3-4361-A698-4ABFD4136CFD}"/>
              </a:ext>
            </a:extLst>
          </xdr:cNvPr>
          <xdr:cNvSpPr/>
        </xdr:nvSpPr>
        <xdr:spPr>
          <a:xfrm>
            <a:off x="1443104" y="8770882"/>
            <a:ext cx="459442"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900" spc="100" baseline="0">
                <a:solidFill>
                  <a:schemeClr val="tx1"/>
                </a:solidFill>
                <a:latin typeface="Meiryo UI" panose="020B0604030504040204" pitchFamily="50" charset="-128"/>
                <a:ea typeface="Meiryo UI" panose="020B0604030504040204" pitchFamily="50" charset="-128"/>
                <a:cs typeface="Segoe UI" panose="020B0502040204020203" pitchFamily="34" charset="0"/>
              </a:rPr>
              <a:t>Ctrl</a:t>
            </a:r>
          </a:p>
        </xdr:txBody>
      </xdr:sp>
      <xdr:sp macro="" textlink="">
        <xdr:nvSpPr>
          <xdr:cNvPr id="59" name="四角形:角丸 138" descr="Shift キー">
            <a:extLst>
              <a:ext uri="{FF2B5EF4-FFF2-40B4-BE49-F238E27FC236}">
                <a16:creationId xmlns:a16="http://schemas.microsoft.com/office/drawing/2014/main" id="{C4DCF3AD-1301-4E72-A8F2-24518E202E65}"/>
              </a:ext>
            </a:extLst>
          </xdr:cNvPr>
          <xdr:cNvSpPr/>
        </xdr:nvSpPr>
        <xdr:spPr>
          <a:xfrm>
            <a:off x="1987506" y="8770882"/>
            <a:ext cx="466658"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900">
                <a:solidFill>
                  <a:schemeClr val="tx1"/>
                </a:solidFill>
                <a:latin typeface="Meiryo UI" panose="020B0604030504040204" pitchFamily="50" charset="-128"/>
                <a:ea typeface="Meiryo UI" panose="020B0604030504040204" pitchFamily="50" charset="-128"/>
                <a:cs typeface="Segoe UI" panose="020B0502040204020203" pitchFamily="34" charset="0"/>
              </a:rPr>
              <a:t>Shift </a:t>
            </a:r>
          </a:p>
        </xdr:txBody>
      </xdr:sp>
      <xdr:sp macro="" textlink="">
        <xdr:nvSpPr>
          <xdr:cNvPr id="60" name="四角形:角丸 139" descr="Enter キー">
            <a:extLst>
              <a:ext uri="{FF2B5EF4-FFF2-40B4-BE49-F238E27FC236}">
                <a16:creationId xmlns:a16="http://schemas.microsoft.com/office/drawing/2014/main" id="{38ECE96E-42AA-445A-9E4F-B0FA909B2D0A}"/>
              </a:ext>
            </a:extLst>
          </xdr:cNvPr>
          <xdr:cNvSpPr/>
        </xdr:nvSpPr>
        <xdr:spPr>
          <a:xfrm>
            <a:off x="2540226" y="8770882"/>
            <a:ext cx="507774"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900">
                <a:solidFill>
                  <a:schemeClr val="tx1"/>
                </a:solidFill>
                <a:latin typeface="Meiryo UI" panose="020B0604030504040204" pitchFamily="50" charset="-128"/>
                <a:ea typeface="Meiryo UI" panose="020B0604030504040204" pitchFamily="50" charset="-128"/>
                <a:cs typeface="Segoe UI" panose="020B0502040204020203" pitchFamily="34" charset="0"/>
              </a:rPr>
              <a:t>Enter</a:t>
            </a:r>
          </a:p>
        </xdr:txBody>
      </xdr:sp>
    </xdr:grpSp>
    <xdr:clientData/>
  </xdr:oneCellAnchor>
  <xdr:oneCellAnchor>
    <xdr:from>
      <xdr:col>0</xdr:col>
      <xdr:colOff>323850</xdr:colOff>
      <xdr:row>56</xdr:row>
      <xdr:rowOff>19049</xdr:rowOff>
    </xdr:from>
    <xdr:ext cx="5695950" cy="3248025"/>
    <xdr:grpSp>
      <xdr:nvGrpSpPr>
        <xdr:cNvPr id="61" name="配列数式とは?" descr="配列数式とは?&#10;配列数式では、配列の複数のセルに計算を実行できます。上記の例では、配列はセル C33:H34 内の元のデータ セットです。TRANSPOSE 関数は、横方向のセルを縦方向に切り替えます。&#10;配列数式は、いつでも Ctrl + Shift + Enter キーで終了します。Enter キーだけでは終了しません。Ctrl + Shift + Enter キーを押すと、配列に対して関数が計算されます。完了すると、数式が特別なかっこ {} で囲まれます。これらのかっこは、選択したセルが配列数式の一部であることがわかる視覚的な手掛かりです。これらのかっこを自分で入力することはできません。これらのかっこは、Ctrl + Shift + Enter キーを押すと配置されます">
          <a:extLst>
            <a:ext uri="{FF2B5EF4-FFF2-40B4-BE49-F238E27FC236}">
              <a16:creationId xmlns:a16="http://schemas.microsoft.com/office/drawing/2014/main" id="{93914B70-75D0-4C0D-A742-064E7DEFE723}"/>
            </a:ext>
          </a:extLst>
        </xdr:cNvPr>
        <xdr:cNvGrpSpPr/>
      </xdr:nvGrpSpPr>
      <xdr:grpSpPr>
        <a:xfrm>
          <a:off x="323850" y="11258549"/>
          <a:ext cx="5695950" cy="3248025"/>
          <a:chOff x="0" y="-9524"/>
          <a:chExt cx="5695950" cy="3105150"/>
        </a:xfrm>
      </xdr:grpSpPr>
      <xdr:sp macro="" textlink="">
        <xdr:nvSpPr>
          <xdr:cNvPr id="62" name="四角形 160" descr="背景">
            <a:extLst>
              <a:ext uri="{FF2B5EF4-FFF2-40B4-BE49-F238E27FC236}">
                <a16:creationId xmlns:a16="http://schemas.microsoft.com/office/drawing/2014/main" id="{E965E4E2-1648-41AB-B04F-55D85607D01F}"/>
              </a:ext>
            </a:extLst>
          </xdr:cNvPr>
          <xdr:cNvSpPr/>
        </xdr:nvSpPr>
        <xdr:spPr>
          <a:xfrm>
            <a:off x="0" y="-9524"/>
            <a:ext cx="5695950" cy="31051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63" name="手順" descr="配列数式とは?">
            <a:extLst>
              <a:ext uri="{FF2B5EF4-FFF2-40B4-BE49-F238E27FC236}">
                <a16:creationId xmlns:a16="http://schemas.microsoft.com/office/drawing/2014/main" id="{F92F8CDC-262A-4E4E-9A1D-81825DEF5424}"/>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配列数式とは?</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64" name="直線​​コネクタ 162" descr="装飾線">
            <a:extLst>
              <a:ext uri="{FF2B5EF4-FFF2-40B4-BE49-F238E27FC236}">
                <a16:creationId xmlns:a16="http://schemas.microsoft.com/office/drawing/2014/main" id="{705866E9-F7B5-491B-AA54-7ADEBE186F51}"/>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65" name="直線​​コネクタ 163" descr="装飾線">
            <a:extLst>
              <a:ext uri="{FF2B5EF4-FFF2-40B4-BE49-F238E27FC236}">
                <a16:creationId xmlns:a16="http://schemas.microsoft.com/office/drawing/2014/main" id="{C7621F6F-37B7-421D-AC71-70606B8395F9}"/>
              </a:ext>
            </a:extLst>
          </xdr:cNvPr>
          <xdr:cNvCxnSpPr>
            <a:cxnSpLocks/>
          </xdr:cNvCxnSpPr>
        </xdr:nvCxnSpPr>
        <xdr:spPr>
          <a:xfrm>
            <a:off x="234924" y="282807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66" name="手順" descr="配列数式では、配列の複数のセルに計算を実行できます。上記の例では、配列はセル C33:H34 内の元のデータ セットです。TRANSPOSE 関数は、横方向のセルを縦方向に切り替えます。 &#10;&#10;配列数式は、いつでも Ctrl + Shift + Enter キーで終了します。Enter キーだけでは終了しません。Ctrl + Shift + Enter キーを押すと、配列に対して関数が計算されます。完了すると、数式が特別なかっこ {} で囲まれます。これらのかっこは、選択したセルが配列数式の一部であることがわかる視覚的な手掛かりです。これらのかっこを自分で入力することはできません。これらのかっこは、Ctrl + Shift + Enter キーを押すと配置されます">
            <a:extLst>
              <a:ext uri="{FF2B5EF4-FFF2-40B4-BE49-F238E27FC236}">
                <a16:creationId xmlns:a16="http://schemas.microsoft.com/office/drawing/2014/main" id="{1445100E-9FA4-4554-952D-ECE7A002EFCE}"/>
              </a:ext>
            </a:extLst>
          </xdr:cNvPr>
          <xdr:cNvSpPr txBox="1"/>
        </xdr:nvSpPr>
        <xdr:spPr>
          <a:xfrm>
            <a:off x="228600" y="699721"/>
            <a:ext cx="5229225" cy="2095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配列数式では、配列の複数のセルに計算を実行できます。上記の例では、配列はセル C33:H34 内の元のデータ セットです。TRANSPOSE 関数は、横方向のセルを縦方向に切り替えます。 </a:t>
            </a:r>
            <a:endParaRPr lang="en-US"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a:p>
            <a:pPr lvl="0" rtl="0">
              <a:defRPr/>
            </a:pPr>
            <a:endParaRPr lang="en-US"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配列数式は、いつでも Ctrl + Shift + Enter キーで終了します。Enter キーだけでは終了しません。Ctrl + Shift + Enter キーを押すと、配列に対して関数が計算されます。完了すると、数式が特別なかっこ {} で囲まれます。これらのかっこは、選択したセルが配列数式の一部であることがわかる視覚的な手掛かりです。これらのかっこを自分で入力することはできません。これらのかっこは、Ctrl + Shift + Enter キーを押すと配置されます。 </a:t>
            </a:r>
          </a:p>
        </xdr:txBody>
      </xdr:sp>
    </xdr:grpSp>
    <xdr:clientData/>
  </xdr:oneCellAnchor>
  <xdr:oneCellAnchor>
    <xdr:from>
      <xdr:col>2</xdr:col>
      <xdr:colOff>31749</xdr:colOff>
      <xdr:row>49</xdr:row>
      <xdr:rowOff>19049</xdr:rowOff>
    </xdr:from>
    <xdr:ext cx="5692775" cy="3114675"/>
    <xdr:grpSp>
      <xdr:nvGrpSpPr>
        <xdr:cNvPr id="67" name="注意点..." descr="注意点...&#10;配列数式を使用するときの留意点が 3 つあります。&#10;&#10;1) 必ず最初に複数のセルを選択し、それらのセルを選択した状態で、配列数式の入力を開始します。重要なのは、最初に複数のセルを選択してから、入力を開始することです。&#10;&#10;2) 配列数式の入力が完了したら、Ctrl + Shift + Enter キーを押します。&#10;&#10;&#10;3) 配列数式を入力すると、その新しい配列を中断することはできません。たとえば、上書きしたり、セルの 1 つだけを削除したりすることはできません。また、その配列内に新しい行や列を挿入することはできません。そのような操作が必要な場合は、配列数式を持つすべてのセルを選択し、Delete キーを押してから、変更を行い、数式を再作成します。">
          <a:extLst>
            <a:ext uri="{FF2B5EF4-FFF2-40B4-BE49-F238E27FC236}">
              <a16:creationId xmlns:a16="http://schemas.microsoft.com/office/drawing/2014/main" id="{E36F1692-1F12-4D37-970B-B97D3C8E2492}"/>
            </a:ext>
          </a:extLst>
        </xdr:cNvPr>
        <xdr:cNvGrpSpPr/>
      </xdr:nvGrpSpPr>
      <xdr:grpSpPr>
        <a:xfrm>
          <a:off x="6419849" y="9925049"/>
          <a:ext cx="5692775" cy="3114675"/>
          <a:chOff x="6403974" y="10344150"/>
          <a:chExt cx="5401291" cy="2819400"/>
        </a:xfrm>
      </xdr:grpSpPr>
      <xdr:sp macro="" textlink="">
        <xdr:nvSpPr>
          <xdr:cNvPr id="68" name="手順" descr="注意点...&#10;配列数式を使用するときの留意点が 3 つあります。&#10;&#10;1) 必ず最初に複数のセルを選択し、それらのセルを選択した状態で、配列数式の入力を開始します。重要なのは、最初に複数のセルを選択してから、入力を開始することです。&#10;&#10;2) 配列数式の入力が完了したら、Ctrl + Shift + Enter キーを押します。&#10;&#10;&#10;3) 配列数式を入力すると、その新しい配列を中断することはできません。たとえば、上書きしたり、セルの 1 つだけを削除したりすることはできません。また、その配列内に新しい行や列を挿入することはできません。そのような操作が必要な場合は、配列数式を持つすべてのセルを選択し、Delete キーを押してから、変更を行い、数式を再作成します。">
            <a:extLst>
              <a:ext uri="{FF2B5EF4-FFF2-40B4-BE49-F238E27FC236}">
                <a16:creationId xmlns:a16="http://schemas.microsoft.com/office/drawing/2014/main" id="{885B4809-7696-414E-9A26-E62218A1C733}"/>
              </a:ext>
            </a:extLst>
          </xdr:cNvPr>
          <xdr:cNvSpPr txBox="1"/>
        </xdr:nvSpPr>
        <xdr:spPr>
          <a:xfrm>
            <a:off x="6705603" y="10344150"/>
            <a:ext cx="5099662" cy="2819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200" b="1" kern="0">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rPr>
              <a:t>注意点...</a:t>
            </a:r>
            <a:endParaRPr lang="en-US" sz="1200" b="1">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endParaRPr>
          </a:p>
          <a:p>
            <a:pPr lvl="0" rtl="0">
              <a:defRPr/>
            </a:pPr>
            <a:r>
              <a:rPr lang="ja"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配列数式を使用するときの留意点が 3 つあります。 </a:t>
            </a:r>
          </a:p>
          <a:p>
            <a:pPr lvl="0" rtl="0">
              <a:defRPr/>
            </a:pPr>
            <a:endParaRPr lang="en-US"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endParaRPr>
          </a:p>
          <a:p>
            <a:pPr lvl="0" rtl="0">
              <a:defRPr/>
            </a:pPr>
            <a:r>
              <a:rPr lang="ja" sz="1100" b="1"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1)</a:t>
            </a:r>
            <a:r>
              <a:rPr lang="ja"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 必ず最初に複数のセルを選択し、それらのセルを選択した状態で、配列数式の入力を開始します。重要なのは、最初に複数のセルを選択してから、入力を開始することです。</a:t>
            </a:r>
          </a:p>
          <a:p>
            <a:pPr lvl="0" rtl="0">
              <a:defRPr/>
            </a:pPr>
            <a:endParaRPr lang="en-US"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endParaRPr>
          </a:p>
          <a:p>
            <a:pPr lvl="0" rtl="0">
              <a:defRPr/>
            </a:pPr>
            <a:r>
              <a:rPr lang="ja" sz="1100" b="1"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2)</a:t>
            </a:r>
            <a:r>
              <a:rPr lang="ja"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配列数式の入力が完了したら、Ctrl + Shift + Enter キーを押します。 </a:t>
            </a:r>
            <a:br>
              <a:rPr lang="en-US"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br>
            <a:endParaRPr lang="en-US"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endParaRPr>
          </a:p>
          <a:p>
            <a:pPr lvl="0" rtl="0">
              <a:defRPr/>
            </a:pPr>
            <a:r>
              <a:rPr lang="ja" sz="1100" b="1"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3)</a:t>
            </a:r>
            <a:r>
              <a:rPr lang="ja"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 配列数式を入力すると、その新しい配列を中断することはできません。たとえば、上書きしたり、セルの 1 つだけを削除したりすることはできません。また、その配列内に新しい行や列を挿入することはできません。そのようなことが必要な場合は、配列数式を持つすべてのセルを選択し、Delete キーを押してから、変更を行い、数式を再作成します。</a:t>
            </a:r>
          </a:p>
        </xdr:txBody>
      </xdr:sp>
      <xdr:pic>
        <xdr:nvPicPr>
          <xdr:cNvPr id="69" name="グラフィック 131" descr="歯車が入った頭">
            <a:extLst>
              <a:ext uri="{FF2B5EF4-FFF2-40B4-BE49-F238E27FC236}">
                <a16:creationId xmlns:a16="http://schemas.microsoft.com/office/drawing/2014/main" id="{69B1A057-9738-4105-8308-56280517184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flipH="1">
            <a:off x="6403974" y="10408233"/>
            <a:ext cx="377826" cy="377826"/>
          </a:xfrm>
          <a:prstGeom prst="rect">
            <a:avLst/>
          </a:prstGeom>
        </xdr:spPr>
      </xdr:pic>
    </xdr:grpSp>
    <xdr:clientData/>
  </xdr:oneCellAnchor>
  <xdr:oneCellAnchor>
    <xdr:from>
      <xdr:col>2</xdr:col>
      <xdr:colOff>76200</xdr:colOff>
      <xdr:row>66</xdr:row>
      <xdr:rowOff>28575</xdr:rowOff>
    </xdr:from>
    <xdr:ext cx="5686425" cy="948102"/>
    <xdr:grpSp>
      <xdr:nvGrpSpPr>
        <xdr:cNvPr id="70" name="Excel 談" descr="Excel 談:配列数式は Ctrl + Shift + Enter キーを必要とするため、俗に &quot;CSE 式&quot; とも呼ばれます">
          <a:extLst>
            <a:ext uri="{FF2B5EF4-FFF2-40B4-BE49-F238E27FC236}">
              <a16:creationId xmlns:a16="http://schemas.microsoft.com/office/drawing/2014/main" id="{2BF96E9F-98A0-46E3-AF23-8C6E9C105386}"/>
            </a:ext>
          </a:extLst>
        </xdr:cNvPr>
        <xdr:cNvGrpSpPr/>
      </xdr:nvGrpSpPr>
      <xdr:grpSpPr>
        <a:xfrm>
          <a:off x="6464300" y="13173075"/>
          <a:ext cx="5686425" cy="948102"/>
          <a:chOff x="6448425" y="13201650"/>
          <a:chExt cx="5686425" cy="948102"/>
        </a:xfrm>
      </xdr:grpSpPr>
      <xdr:pic>
        <xdr:nvPicPr>
          <xdr:cNvPr id="71" name="グラフィック 3" descr="人">
            <a:extLst>
              <a:ext uri="{FF2B5EF4-FFF2-40B4-BE49-F238E27FC236}">
                <a16:creationId xmlns:a16="http://schemas.microsoft.com/office/drawing/2014/main" id="{0ACF0F36-0825-47E6-8994-3684D26EF6F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6515958" y="13339385"/>
            <a:ext cx="249354" cy="249353"/>
          </a:xfrm>
          <a:prstGeom prst="rect">
            <a:avLst/>
          </a:prstGeom>
        </xdr:spPr>
      </xdr:pic>
      <xdr:sp macro="" textlink="">
        <xdr:nvSpPr>
          <xdr:cNvPr id="72" name="吹き出し:円 188" descr="引用符">
            <a:extLst>
              <a:ext uri="{FF2B5EF4-FFF2-40B4-BE49-F238E27FC236}">
                <a16:creationId xmlns:a16="http://schemas.microsoft.com/office/drawing/2014/main" id="{BEF5577A-9854-4122-BDB8-94B5FEA2B267}"/>
              </a:ext>
            </a:extLst>
          </xdr:cNvPr>
          <xdr:cNvSpPr/>
        </xdr:nvSpPr>
        <xdr:spPr>
          <a:xfrm flipH="1">
            <a:off x="6448425" y="13272546"/>
            <a:ext cx="135067" cy="109164"/>
          </a:xfrm>
          <a:prstGeom prst="wedgeEllipseCallout">
            <a:avLst>
              <a:gd name="adj1" fmla="val -53664"/>
              <a:gd name="adj2" fmla="val 94316"/>
            </a:avLst>
          </a:prstGeom>
          <a:solidFill>
            <a:schemeClr val="accent2">
              <a:lumMod val="60000"/>
              <a:lumOff val="40000"/>
            </a:schemeClr>
          </a:solidFill>
          <a:ln w="3870">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endParaRPr lang="en-US">
              <a:latin typeface="Meiryo UI" panose="020B0604030504040204" pitchFamily="50" charset="-128"/>
              <a:ea typeface="Meiryo UI" panose="020B0604030504040204" pitchFamily="50" charset="-128"/>
            </a:endParaRPr>
          </a:p>
        </xdr:txBody>
      </xdr:sp>
      <xdr:sp macro="" textlink="">
        <xdr:nvSpPr>
          <xdr:cNvPr id="73" name="手順" descr="Excel 談&#10;配列数式は Ctrl + Shift + Enter キーを必要とするため、俗に &quot;CSE 式&quot; とも呼ばれます">
            <a:extLst>
              <a:ext uri="{FF2B5EF4-FFF2-40B4-BE49-F238E27FC236}">
                <a16:creationId xmlns:a16="http://schemas.microsoft.com/office/drawing/2014/main" id="{9A018FA6-B9BD-4CE0-8AE4-D9EADD18AD26}"/>
              </a:ext>
            </a:extLst>
          </xdr:cNvPr>
          <xdr:cNvSpPr txBox="1"/>
        </xdr:nvSpPr>
        <xdr:spPr>
          <a:xfrm>
            <a:off x="6695693" y="13201650"/>
            <a:ext cx="5439157"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200" b="1" kern="0">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rPr>
              <a:t>Excel 談</a:t>
            </a:r>
            <a:endParaRPr lang="en-US" sz="1200" b="1">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endParaRPr>
          </a:p>
          <a:p>
            <a:pPr lvl="0" rtl="0">
              <a:defRPr/>
            </a:pPr>
            <a:r>
              <a:rPr lang="ja"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配列数式は Ctrl + Shift + Enter キーを必要とするため、俗に "CSE 式" とも呼ばれます。 </a:t>
            </a:r>
          </a:p>
        </xdr:txBody>
      </xdr:sp>
    </xdr:grpSp>
    <xdr:clientData/>
  </xdr:oneCellAnchor>
  <xdr:oneCellAnchor>
    <xdr:from>
      <xdr:col>0</xdr:col>
      <xdr:colOff>323850</xdr:colOff>
      <xdr:row>74</xdr:row>
      <xdr:rowOff>9525</xdr:rowOff>
    </xdr:from>
    <xdr:ext cx="5695950" cy="3238500"/>
    <xdr:grpSp>
      <xdr:nvGrpSpPr>
        <xdr:cNvPr id="74" name="Web 上のその他の情報" descr="Web 上のその他の情報。Web へのリンクが含まれています。&#10;ページのトップへ&#10;次の手順へ">
          <a:extLst>
            <a:ext uri="{FF2B5EF4-FFF2-40B4-BE49-F238E27FC236}">
              <a16:creationId xmlns:a16="http://schemas.microsoft.com/office/drawing/2014/main" id="{30BBFC78-F603-47B0-8B3F-1F482E7CD129}"/>
            </a:ext>
          </a:extLst>
        </xdr:cNvPr>
        <xdr:cNvGrpSpPr/>
      </xdr:nvGrpSpPr>
      <xdr:grpSpPr>
        <a:xfrm>
          <a:off x="323850" y="14678025"/>
          <a:ext cx="5695950" cy="3238500"/>
          <a:chOff x="390525" y="14468475"/>
          <a:chExt cx="5695950" cy="3267075"/>
        </a:xfrm>
      </xdr:grpSpPr>
      <xdr:sp macro="" textlink="">
        <xdr:nvSpPr>
          <xdr:cNvPr id="75" name="四角形 190" descr="背景">
            <a:extLst>
              <a:ext uri="{FF2B5EF4-FFF2-40B4-BE49-F238E27FC236}">
                <a16:creationId xmlns:a16="http://schemas.microsoft.com/office/drawing/2014/main" id="{F48976AE-D4D8-4A5E-B402-4895EB1EF5BE}"/>
              </a:ext>
            </a:extLst>
          </xdr:cNvPr>
          <xdr:cNvSpPr/>
        </xdr:nvSpPr>
        <xdr:spPr>
          <a:xfrm>
            <a:off x="390525" y="14468475"/>
            <a:ext cx="5695950" cy="32670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76" name="手順" descr="Web 上のその他の情報">
            <a:extLst>
              <a:ext uri="{FF2B5EF4-FFF2-40B4-BE49-F238E27FC236}">
                <a16:creationId xmlns:a16="http://schemas.microsoft.com/office/drawing/2014/main" id="{BFC7AE24-478A-4C7E-A4DD-789C1A62DD48}"/>
              </a:ext>
            </a:extLst>
          </xdr:cNvPr>
          <xdr:cNvSpPr txBox="1"/>
        </xdr:nvSpPr>
        <xdr:spPr>
          <a:xfrm>
            <a:off x="622273" y="14587173"/>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Web 上のその他の情報</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77" name="直線​​コネクタ 192" descr="装飾線">
            <a:extLst>
              <a:ext uri="{FF2B5EF4-FFF2-40B4-BE49-F238E27FC236}">
                <a16:creationId xmlns:a16="http://schemas.microsoft.com/office/drawing/2014/main" id="{A9094CF1-F35E-408B-A827-F64D81F63D28}"/>
              </a:ext>
            </a:extLst>
          </xdr:cNvPr>
          <xdr:cNvCxnSpPr>
            <a:cxnSpLocks/>
          </xdr:cNvCxnSpPr>
        </xdr:nvCxnSpPr>
        <xdr:spPr>
          <a:xfrm>
            <a:off x="625449" y="1509458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78" name="[次へ] ボタン" descr="ページのトップへ。セル A1 へのハイパーリンクが設定されています">
            <a:hlinkClick xmlns:r="http://schemas.openxmlformats.org/officeDocument/2006/relationships" r:id="rId6" tooltip="このワークシートのセル A1 に戻るときに選択します"/>
            <a:extLst>
              <a:ext uri="{FF2B5EF4-FFF2-40B4-BE49-F238E27FC236}">
                <a16:creationId xmlns:a16="http://schemas.microsoft.com/office/drawing/2014/main" id="{DFE11746-E1A3-43DE-9B76-AFC5AFD44C4F}"/>
              </a:ext>
            </a:extLst>
          </xdr:cNvPr>
          <xdr:cNvSpPr/>
        </xdr:nvSpPr>
        <xdr:spPr>
          <a:xfrm>
            <a:off x="625449" y="16971251"/>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ja" sz="1200">
                <a:solidFill>
                  <a:srgbClr val="0B744D"/>
                </a:solidFill>
                <a:latin typeface="Meiryo UI" panose="020B0604030504040204" pitchFamily="50" charset="-128"/>
                <a:ea typeface="Meiryo UI" panose="020B0604030504040204" pitchFamily="50" charset="-128"/>
                <a:cs typeface="Segoe UI" pitchFamily="34" charset="0"/>
              </a:rPr>
              <a:t>ページのトップへ</a:t>
            </a:r>
          </a:p>
        </xdr:txBody>
      </xdr:sp>
      <xdr:cxnSp macro="">
        <xdr:nvCxnSpPr>
          <xdr:cNvPr id="79" name="直線​​コネクタ 194" descr="装飾線">
            <a:extLst>
              <a:ext uri="{FF2B5EF4-FFF2-40B4-BE49-F238E27FC236}">
                <a16:creationId xmlns:a16="http://schemas.microsoft.com/office/drawing/2014/main" id="{7DABFF78-ABFA-496F-ACA3-1CBBAAED1066}"/>
              </a:ext>
            </a:extLst>
          </xdr:cNvPr>
          <xdr:cNvCxnSpPr>
            <a:cxnSpLocks/>
          </xdr:cNvCxnSpPr>
        </xdr:nvCxnSpPr>
        <xdr:spPr>
          <a:xfrm>
            <a:off x="625449" y="167259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0" name="[次へ] ボタン" descr="[次の手順へ] ボタン。次のシートへのハイパーリンクが設定されています">
            <a:hlinkClick xmlns:r="http://schemas.openxmlformats.org/officeDocument/2006/relationships" r:id="rId1" tooltip="次の手順に進むときに選択します"/>
            <a:extLst>
              <a:ext uri="{FF2B5EF4-FFF2-40B4-BE49-F238E27FC236}">
                <a16:creationId xmlns:a16="http://schemas.microsoft.com/office/drawing/2014/main" id="{0C8C9425-E1D2-4E2C-990A-1661D02F3301}"/>
              </a:ext>
            </a:extLst>
          </xdr:cNvPr>
          <xdr:cNvSpPr/>
        </xdr:nvSpPr>
        <xdr:spPr>
          <a:xfrm>
            <a:off x="4684395" y="17161752"/>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ja" sz="1200">
                <a:solidFill>
                  <a:srgbClr val="0B744D"/>
                </a:solidFill>
                <a:latin typeface="Meiryo UI" panose="020B0604030504040204" pitchFamily="50" charset="-128"/>
                <a:ea typeface="Meiryo UI" panose="020B0604030504040204" pitchFamily="50" charset="-128"/>
                <a:cs typeface="Segoe UI" pitchFamily="34" charset="0"/>
              </a:rPr>
              <a:t>次の手順へ</a:t>
            </a:r>
          </a:p>
        </xdr:txBody>
      </xdr:sp>
      <xdr:sp macro="" textlink="">
        <xdr:nvSpPr>
          <xdr:cNvPr id="81" name="手順" descr="転置 (行と列のデータを入れ替える)。Web へのハイパーリンクが設定されています ">
            <a:hlinkClick xmlns:r="http://schemas.openxmlformats.org/officeDocument/2006/relationships" r:id="rId7" tooltip="転置 (行と列のデータの入れ替え) について Web を参照するときに選択します"/>
            <a:extLst>
              <a:ext uri="{FF2B5EF4-FFF2-40B4-BE49-F238E27FC236}">
                <a16:creationId xmlns:a16="http://schemas.microsoft.com/office/drawing/2014/main" id="{88378E44-C50C-4B34-B64A-56DD017AD026}"/>
              </a:ext>
            </a:extLst>
          </xdr:cNvPr>
          <xdr:cNvSpPr txBox="1"/>
        </xdr:nvSpPr>
        <xdr:spPr>
          <a:xfrm>
            <a:off x="1029308" y="15263324"/>
            <a:ext cx="3809392"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転置 (行と列のデータを入れ替える)</a:t>
            </a:r>
          </a:p>
        </xdr:txBody>
      </xdr:sp>
      <xdr:pic>
        <xdr:nvPicPr>
          <xdr:cNvPr id="82" name="グラフィック 22" descr="矢印">
            <a:hlinkClick xmlns:r="http://schemas.openxmlformats.org/officeDocument/2006/relationships" r:id="rId7" tooltip="Web で詳細情報を参照するときに選択します"/>
            <a:extLst>
              <a:ext uri="{FF2B5EF4-FFF2-40B4-BE49-F238E27FC236}">
                <a16:creationId xmlns:a16="http://schemas.microsoft.com/office/drawing/2014/main" id="{1BC9B2E8-F17F-42FA-BF6E-4A278FF1141B}"/>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602028" y="15168047"/>
            <a:ext cx="454554" cy="448472"/>
          </a:xfrm>
          <a:prstGeom prst="rect">
            <a:avLst/>
          </a:prstGeom>
        </xdr:spPr>
      </xdr:pic>
      <xdr:sp macro="" textlink="">
        <xdr:nvSpPr>
          <xdr:cNvPr id="83" name="手順" descr="TRANPOSE 関数の詳細。Web へのハイパーリンクが設定されています">
            <a:hlinkClick xmlns:r="http://schemas.openxmlformats.org/officeDocument/2006/relationships" r:id="rId10" tooltip="TRANSPOSE 関数について Web を参照するときに選択します"/>
            <a:extLst>
              <a:ext uri="{FF2B5EF4-FFF2-40B4-BE49-F238E27FC236}">
                <a16:creationId xmlns:a16="http://schemas.microsoft.com/office/drawing/2014/main" id="{57527FA5-7E08-4F88-A4B6-EDBD55526801}"/>
              </a:ext>
            </a:extLst>
          </xdr:cNvPr>
          <xdr:cNvSpPr txBox="1"/>
        </xdr:nvSpPr>
        <xdr:spPr>
          <a:xfrm>
            <a:off x="1029308" y="15727931"/>
            <a:ext cx="2342542"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TRANSPOSE 関数の詳細</a:t>
            </a:r>
          </a:p>
        </xdr:txBody>
      </xdr:sp>
      <xdr:pic>
        <xdr:nvPicPr>
          <xdr:cNvPr id="84" name="グラフィック 22" descr="矢印">
            <a:hlinkClick xmlns:r="http://schemas.openxmlformats.org/officeDocument/2006/relationships" r:id="rId10" tooltip="Web で詳細情報を参照するときに選択します"/>
            <a:extLst>
              <a:ext uri="{FF2B5EF4-FFF2-40B4-BE49-F238E27FC236}">
                <a16:creationId xmlns:a16="http://schemas.microsoft.com/office/drawing/2014/main" id="{BCDC473F-28AF-40B4-A8F5-DA2E4EDD8B68}"/>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602028" y="15625901"/>
            <a:ext cx="454554" cy="448472"/>
          </a:xfrm>
          <a:prstGeom prst="rect">
            <a:avLst/>
          </a:prstGeom>
        </xdr:spPr>
      </xdr:pic>
      <xdr:sp macro="" textlink="">
        <xdr:nvSpPr>
          <xdr:cNvPr id="85" name="手順" descr="配列数式を作成します。Web へのハイパーリンクが設定されています">
            <a:hlinkClick xmlns:r="http://schemas.openxmlformats.org/officeDocument/2006/relationships" r:id="rId11" tooltip="配列数式の作成について Web を参照するときに選択します"/>
            <a:extLst>
              <a:ext uri="{FF2B5EF4-FFF2-40B4-BE49-F238E27FC236}">
                <a16:creationId xmlns:a16="http://schemas.microsoft.com/office/drawing/2014/main" id="{F0F4274B-CE03-491B-8D45-F9E8F8E8F20A}"/>
              </a:ext>
            </a:extLst>
          </xdr:cNvPr>
          <xdr:cNvSpPr txBox="1"/>
        </xdr:nvSpPr>
        <xdr:spPr>
          <a:xfrm>
            <a:off x="1029308" y="16195097"/>
            <a:ext cx="174246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配列数式を作成する</a:t>
            </a:r>
          </a:p>
        </xdr:txBody>
      </xdr:sp>
      <xdr:pic>
        <xdr:nvPicPr>
          <xdr:cNvPr id="86" name="グラフィック 22" descr="矢印">
            <a:hlinkClick xmlns:r="http://schemas.openxmlformats.org/officeDocument/2006/relationships" r:id="rId11" tooltip="Web で詳細情報を参照するときに選択します"/>
            <a:extLst>
              <a:ext uri="{FF2B5EF4-FFF2-40B4-BE49-F238E27FC236}">
                <a16:creationId xmlns:a16="http://schemas.microsoft.com/office/drawing/2014/main" id="{82D8E103-0357-4D95-90A9-A7903635705E}"/>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602028" y="16093067"/>
            <a:ext cx="454554" cy="448472"/>
          </a:xfrm>
          <a:prstGeom prst="rect">
            <a:avLst/>
          </a:prstGeom>
        </xdr:spPr>
      </xdr:pic>
    </xdr:grpSp>
    <xdr:clientData/>
  </xdr:oneCellAnchor>
  <xdr:absoluteAnchor>
    <xdr:pos x="4552950" y="2385912"/>
    <xdr:ext cx="544973" cy="562092"/>
    <xdr:grpSp>
      <xdr:nvGrpSpPr>
        <xdr:cNvPr id="87" name="[貼り付け] ボタン" descr="[貼り付け] ボタンと矢印">
          <a:extLst>
            <a:ext uri="{FF2B5EF4-FFF2-40B4-BE49-F238E27FC236}">
              <a16:creationId xmlns:a16="http://schemas.microsoft.com/office/drawing/2014/main" id="{6A61720A-FD83-4063-B4E3-8B745559D4B5}"/>
            </a:ext>
          </a:extLst>
        </xdr:cNvPr>
        <xdr:cNvGrpSpPr/>
      </xdr:nvGrpSpPr>
      <xdr:grpSpPr>
        <a:xfrm>
          <a:off x="4552950" y="2385912"/>
          <a:ext cx="544973" cy="562092"/>
          <a:chOff x="4838700" y="2376387"/>
          <a:chExt cx="544973" cy="562092"/>
        </a:xfrm>
      </xdr:grpSpPr>
      <xdr:pic>
        <xdr:nvPicPr>
          <xdr:cNvPr id="88" name="図 87">
            <a:extLst>
              <a:ext uri="{FF2B5EF4-FFF2-40B4-BE49-F238E27FC236}">
                <a16:creationId xmlns:a16="http://schemas.microsoft.com/office/drawing/2014/main" id="{EE42352A-9861-4DD9-9A3F-4BF85D9F1999}"/>
              </a:ext>
            </a:extLst>
          </xdr:cNvPr>
          <xdr:cNvPicPr>
            <a:picLocks noChangeAspect="1"/>
          </xdr:cNvPicPr>
        </xdr:nvPicPr>
        <xdr:blipFill>
          <a:blip xmlns:r="http://schemas.openxmlformats.org/officeDocument/2006/relationships" r:embed="rId12"/>
          <a:stretch>
            <a:fillRect/>
          </a:stretch>
        </xdr:blipFill>
        <xdr:spPr>
          <a:xfrm>
            <a:off x="4838700" y="2376387"/>
            <a:ext cx="409524" cy="562092"/>
          </a:xfrm>
          <a:prstGeom prst="rect">
            <a:avLst/>
          </a:prstGeom>
          <a:ln>
            <a:solidFill>
              <a:schemeClr val="bg1">
                <a:lumMod val="75000"/>
              </a:schemeClr>
            </a:solidFill>
          </a:ln>
        </xdr:spPr>
      </xdr:pic>
      <xdr:sp macro="" textlink="">
        <xdr:nvSpPr>
          <xdr:cNvPr id="89" name="円弧 88" descr="矢印">
            <a:extLst>
              <a:ext uri="{FF2B5EF4-FFF2-40B4-BE49-F238E27FC236}">
                <a16:creationId xmlns:a16="http://schemas.microsoft.com/office/drawing/2014/main" id="{3CDE610B-85FE-4E53-93B7-6E572F57AEA3}"/>
              </a:ext>
            </a:extLst>
          </xdr:cNvPr>
          <xdr:cNvSpPr/>
        </xdr:nvSpPr>
        <xdr:spPr>
          <a:xfrm rot="10529789" flipH="1">
            <a:off x="4920960" y="2507914"/>
            <a:ext cx="462713" cy="398577"/>
          </a:xfrm>
          <a:prstGeom prst="arc">
            <a:avLst>
              <a:gd name="adj1" fmla="val 15011426"/>
              <a:gd name="adj2" fmla="val 20926965"/>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latin typeface="Meiryo UI" panose="020B0604030504040204" pitchFamily="50" charset="-128"/>
              <a:ea typeface="Meiryo UI" panose="020B0604030504040204" pitchFamily="50" charset="-128"/>
            </a:endParaRPr>
          </a:p>
        </xdr:txBody>
      </xdr:sp>
    </xdr:grpSp>
    <xdr:clientData/>
  </xdr:absoluteAnchor>
  <xdr:oneCellAnchor>
    <xdr:from>
      <xdr:col>5</xdr:col>
      <xdr:colOff>304800</xdr:colOff>
      <xdr:row>7</xdr:row>
      <xdr:rowOff>142875</xdr:rowOff>
    </xdr:from>
    <xdr:ext cx="2019300" cy="1714500"/>
    <xdr:grpSp>
      <xdr:nvGrpSpPr>
        <xdr:cNvPr id="90" name="専門的なヒント" descr="専門的なヒント:[形式を選択して貼り付け] のショートカット キーは、Ctrl + Alt + V キーです">
          <a:extLst>
            <a:ext uri="{FF2B5EF4-FFF2-40B4-BE49-F238E27FC236}">
              <a16:creationId xmlns:a16="http://schemas.microsoft.com/office/drawing/2014/main" id="{BEAD4BB8-5C57-4044-8358-218702914365}"/>
            </a:ext>
          </a:extLst>
        </xdr:cNvPr>
        <xdr:cNvGrpSpPr/>
      </xdr:nvGrpSpPr>
      <xdr:grpSpPr>
        <a:xfrm>
          <a:off x="8978900" y="2047875"/>
          <a:ext cx="2019300" cy="1714500"/>
          <a:chOff x="8448675" y="2143125"/>
          <a:chExt cx="2019300" cy="1714500"/>
        </a:xfrm>
      </xdr:grpSpPr>
      <xdr:pic>
        <xdr:nvPicPr>
          <xdr:cNvPr id="91" name="グラフィック 2" descr="フクロウ">
            <a:extLst>
              <a:ext uri="{FF2B5EF4-FFF2-40B4-BE49-F238E27FC236}">
                <a16:creationId xmlns:a16="http://schemas.microsoft.com/office/drawing/2014/main" id="{DABDF99A-1102-4283-B452-170C6D176EAA}"/>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8448675" y="2170284"/>
            <a:ext cx="444647" cy="444647"/>
          </a:xfrm>
          <a:prstGeom prst="rect">
            <a:avLst/>
          </a:prstGeom>
        </xdr:spPr>
      </xdr:pic>
      <xdr:sp macro="" textlink="">
        <xdr:nvSpPr>
          <xdr:cNvPr id="92" name="手順" descr="専門的なヒント&#10;[形式を選択して貼り付け] のショートカット キーは、Ctrl + Alt + V キーです">
            <a:extLst>
              <a:ext uri="{FF2B5EF4-FFF2-40B4-BE49-F238E27FC236}">
                <a16:creationId xmlns:a16="http://schemas.microsoft.com/office/drawing/2014/main" id="{6722D122-7ACA-47BC-9E96-A968117D557A}"/>
              </a:ext>
            </a:extLst>
          </xdr:cNvPr>
          <xdr:cNvSpPr txBox="1"/>
        </xdr:nvSpPr>
        <xdr:spPr>
          <a:xfrm>
            <a:off x="8782052" y="2143125"/>
            <a:ext cx="1685923" cy="1714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200" b="1" kern="0">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rPr>
              <a:t>専門的なヒント</a:t>
            </a:r>
            <a:endParaRPr lang="en-US" sz="1200" b="1">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endParaRPr>
          </a:p>
          <a:p>
            <a:pPr lvl="0" rtl="0">
              <a:defRPr/>
            </a:pPr>
            <a:r>
              <a:rPr lang="ja"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[形式を選択して貼り付け] のショートカット キーは、Ctrl + Alt + V キーです。</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 </a:t>
            </a:r>
            <a:endParaRPr lang="en-US" sz="110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endParaRPr>
          </a:p>
        </xdr:txBody>
      </xdr:sp>
    </xdr:grpSp>
    <xdr:clientData/>
  </xdr:oneCellAnchor>
</xdr:wsDr>
</file>

<file path=xl/drawings/drawing6.xml><?xml version="1.0" encoding="utf-8"?>
<xdr:wsDr xmlns:xdr="http://schemas.openxmlformats.org/drawingml/2006/spreadsheetDrawing" xmlns:a="http://schemas.openxmlformats.org/drawingml/2006/main">
  <xdr:oneCellAnchor>
    <xdr:from>
      <xdr:col>2</xdr:col>
      <xdr:colOff>0</xdr:colOff>
      <xdr:row>13</xdr:row>
      <xdr:rowOff>190498</xdr:rowOff>
    </xdr:from>
    <xdr:ext cx="4019549" cy="2095500"/>
    <xdr:grpSp>
      <xdr:nvGrpSpPr>
        <xdr:cNvPr id="2" name="特別課題" descr="特別課題:手順 5 が完了したら、2 列のアルファベット順の並べ替えを試してください。手順は次のとおりです。最初に部門をアルファベット順に並べ替えます (左側の手順 1)。次に、[データ]、[並べ替え] の順にクリックします。第 2 レベルとしてカテゴリを追加します。[OK] をクリックすると、部門が並べ替えられ、各部門内でもカテゴリ行がアルファベット順に並べ替えられます。">
          <a:extLst>
            <a:ext uri="{FF2B5EF4-FFF2-40B4-BE49-F238E27FC236}">
              <a16:creationId xmlns:a16="http://schemas.microsoft.com/office/drawing/2014/main" id="{F084B5D8-68D2-4A2D-A0D4-92C5F522E728}"/>
            </a:ext>
          </a:extLst>
        </xdr:cNvPr>
        <xdr:cNvGrpSpPr/>
      </xdr:nvGrpSpPr>
      <xdr:grpSpPr>
        <a:xfrm>
          <a:off x="6388100" y="3238498"/>
          <a:ext cx="4019549" cy="2095500"/>
          <a:chOff x="7248525" y="3467099"/>
          <a:chExt cx="4019549" cy="1827173"/>
        </a:xfrm>
      </xdr:grpSpPr>
      <xdr:sp macro="" textlink="">
        <xdr:nvSpPr>
          <xdr:cNvPr id="3" name="手順" descr="特別課題&#10;手順 5 が完了したら、2 列のアルファベット順の並べ替えを試してください。手順は次のとおりです。最初に部門をアルファベット順に並べ替えます (左側の手順 1)。次に、[データ]、[並べ替え] の順にクリックします。第 2 レベルとしてカテゴリを追加します。[OK] をクリックすると、部門が並べ替えられ、各部門内でもカテゴリ行がアルファベット順に並べ替えられます。">
            <a:extLst>
              <a:ext uri="{FF2B5EF4-FFF2-40B4-BE49-F238E27FC236}">
                <a16:creationId xmlns:a16="http://schemas.microsoft.com/office/drawing/2014/main" id="{5D506A85-9690-4EF6-9F3B-6B585B745F4F}"/>
              </a:ext>
            </a:extLst>
          </xdr:cNvPr>
          <xdr:cNvSpPr txBox="1"/>
        </xdr:nvSpPr>
        <xdr:spPr>
          <a:xfrm>
            <a:off x="7608105" y="3467099"/>
            <a:ext cx="3659969" cy="1827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200" b="1" kern="0">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rPr>
              <a:t>特別課題</a:t>
            </a:r>
            <a:endParaRPr lang="en-US" sz="1200" b="1">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endParaRPr>
          </a:p>
          <a:p>
            <a:pPr lvl="0" rtl="0">
              <a:defRPr/>
            </a:pPr>
            <a:r>
              <a:rPr lang="ja"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手順 5 が完了したら、2 列のアルファベット順の並べ替えを試してください。</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手順は次のとおりです。最初に [</a:t>
            </a:r>
            <a:r>
              <a:rPr lang="ja" sz="1100" b="1"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部門] </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をアルファベット順に並べ替えます (左側の手順 1)。次に、[</a:t>
            </a:r>
            <a:r>
              <a:rPr lang="ja-JP" altLang="en-US" sz="1100" b="1"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ホーム</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a:t>
            </a:r>
            <a:r>
              <a:rPr lang="en-US" altLang="ja-JP"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a:t>
            </a:r>
            <a:r>
              <a:rPr lang="ja-JP" altLang="en-US" sz="1100" b="1"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並べ替えとフィルター</a:t>
            </a:r>
            <a:r>
              <a:rPr lang="en-US" altLang="ja-JP"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a:t>
            </a:r>
            <a:r>
              <a:rPr lang="ja-JP" altLang="en-US"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a:t>
            </a:r>
            <a:r>
              <a:rPr lang="ja-JP" altLang="en-US" sz="1100" b="1"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ユーザー設定の並べ替え</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 の順にクリックします。第 2 レベルとして</a:t>
            </a:r>
            <a:r>
              <a:rPr lang="en-US" alt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 [</a:t>
            </a:r>
            <a:r>
              <a:rPr lang="ja" sz="1100" b="1"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カテゴリ</a:t>
            </a:r>
            <a:r>
              <a:rPr lang="en-US" altLang="ja" sz="1100" b="1"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 </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を追加します。[OK] をクリックすると、[</a:t>
            </a:r>
            <a:r>
              <a:rPr lang="ja" sz="1100" b="1"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部門] </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が並べ替えられ、各部門内でも [</a:t>
            </a:r>
            <a:r>
              <a:rPr lang="ja" sz="1100" b="1"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カテゴリ] </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行がアルファベット順に並べ替えられます。 </a:t>
            </a:r>
            <a:endParaRPr lang="en-US" sz="1100" b="0" i="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pic>
        <xdr:nvPicPr>
          <xdr:cNvPr id="4" name="グラフィック 263" descr="リボン">
            <a:extLst>
              <a:ext uri="{FF2B5EF4-FFF2-40B4-BE49-F238E27FC236}">
                <a16:creationId xmlns:a16="http://schemas.microsoft.com/office/drawing/2014/main" id="{9C10160D-E8D3-4E9D-AEC4-8371058E2D2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248525" y="3521926"/>
            <a:ext cx="433903" cy="439736"/>
          </a:xfrm>
          <a:prstGeom prst="rect">
            <a:avLst/>
          </a:prstGeom>
        </xdr:spPr>
      </xdr:pic>
    </xdr:grpSp>
    <xdr:clientData/>
  </xdr:oneCellAnchor>
  <xdr:oneCellAnchor>
    <xdr:from>
      <xdr:col>0</xdr:col>
      <xdr:colOff>333375</xdr:colOff>
      <xdr:row>0</xdr:row>
      <xdr:rowOff>266699</xdr:rowOff>
    </xdr:from>
    <xdr:ext cx="5695950" cy="5324475"/>
    <xdr:grpSp>
      <xdr:nvGrpSpPr>
        <xdr:cNvPr id="5" name="簡単な並べ替えとフィルター" descr="簡単な並べ替えとフィルター&#10;部門をアルファベット順にするとします。[部門] 列をクリックし、[データ]、[昇順] の順にクリックします。&#10;12 月の金額を降順に並べ替えます。[12 月] 列の任意のセルをクリックし、[データ]、[降順] の順にクリックします。&#10;ここで、[パン類] 行のみが表示されるようにデータをフィルター処理します。Ctrl + A キーを押してすべてのセルを選択し、[データ]、[フィルター] の順にクリックします。&#10;先頭の行にフィルター ボタンが表示されます。[部門] セルのフィルター ボタンをクリックし、[すべて選択] チェック ボックスをクリックしてオフにします。その後、[パン類] をクリックしてオンにします。&#10;[OK] をクリックすると、[パン類] 行のみが表示されます。次に、[部門] のフィルター ボタンをクリックし、[&quot;部門&quot; からフィルターをクリア] をクリックして、フィルターをクリアします。&#10;さらに詳しく&#10;次の手順へ">
          <a:extLst>
            <a:ext uri="{FF2B5EF4-FFF2-40B4-BE49-F238E27FC236}">
              <a16:creationId xmlns:a16="http://schemas.microsoft.com/office/drawing/2014/main" id="{6E5A5E3E-1AC7-4B70-9A5C-299648E61F60}"/>
            </a:ext>
          </a:extLst>
        </xdr:cNvPr>
        <xdr:cNvGrpSpPr/>
      </xdr:nvGrpSpPr>
      <xdr:grpSpPr>
        <a:xfrm>
          <a:off x="333375" y="266699"/>
          <a:ext cx="5695950" cy="5324475"/>
          <a:chOff x="333375" y="266699"/>
          <a:chExt cx="5695950" cy="5324475"/>
        </a:xfrm>
      </xdr:grpSpPr>
      <xdr:sp macro="" textlink="">
        <xdr:nvSpPr>
          <xdr:cNvPr id="6" name="四角形 77" descr="背景">
            <a:extLst>
              <a:ext uri="{FF2B5EF4-FFF2-40B4-BE49-F238E27FC236}">
                <a16:creationId xmlns:a16="http://schemas.microsoft.com/office/drawing/2014/main" id="{0DB58348-1F9B-48EA-9961-C1ACA4E88E2E}"/>
              </a:ext>
            </a:extLst>
          </xdr:cNvPr>
          <xdr:cNvSpPr/>
        </xdr:nvSpPr>
        <xdr:spPr>
          <a:xfrm>
            <a:off x="333375" y="266699"/>
            <a:ext cx="5695950" cy="53244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7" name="手順" descr="簡単な並べ替えとフィルター">
            <a:extLst>
              <a:ext uri="{FF2B5EF4-FFF2-40B4-BE49-F238E27FC236}">
                <a16:creationId xmlns:a16="http://schemas.microsoft.com/office/drawing/2014/main" id="{0384EDEF-4DD0-4C0D-97F0-DC01F2E33CA5}"/>
              </a:ext>
            </a:extLst>
          </xdr:cNvPr>
          <xdr:cNvSpPr txBox="1"/>
        </xdr:nvSpPr>
        <xdr:spPr>
          <a:xfrm>
            <a:off x="565123" y="3853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24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簡単な並べ替えとフィルター</a:t>
            </a:r>
            <a:endParaRPr lang="en-US" sz="240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8" name="直線​​コネクタ 79" descr="装飾線">
            <a:extLst>
              <a:ext uri="{FF2B5EF4-FFF2-40B4-BE49-F238E27FC236}">
                <a16:creationId xmlns:a16="http://schemas.microsoft.com/office/drawing/2014/main" id="{B0E527D9-B82E-4090-9291-4D8D30A9F5F3}"/>
              </a:ext>
            </a:extLst>
          </xdr:cNvPr>
          <xdr:cNvCxnSpPr>
            <a:cxnSpLocks/>
          </xdr:cNvCxnSpPr>
        </xdr:nvCxnSpPr>
        <xdr:spPr>
          <a:xfrm>
            <a:off x="568299" y="8928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9" name="[次へ] ボタン" descr="さらに詳しく">
            <a:extLst>
              <a:ext uri="{FF2B5EF4-FFF2-40B4-BE49-F238E27FC236}">
                <a16:creationId xmlns:a16="http://schemas.microsoft.com/office/drawing/2014/main" id="{CE14065E-A3DB-4ED3-8370-1A2ACA867CAB}"/>
              </a:ext>
            </a:extLst>
          </xdr:cNvPr>
          <xdr:cNvSpPr/>
        </xdr:nvSpPr>
        <xdr:spPr>
          <a:xfrm>
            <a:off x="568299" y="4766432"/>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ja" sz="1200">
                <a:solidFill>
                  <a:srgbClr val="0B744D"/>
                </a:solidFill>
                <a:latin typeface="Meiryo UI" panose="020B0604030504040204" pitchFamily="50" charset="-128"/>
                <a:ea typeface="Meiryo UI" panose="020B0604030504040204" pitchFamily="50" charset="-128"/>
                <a:cs typeface="Segoe UI" pitchFamily="34" charset="0"/>
              </a:rPr>
              <a:t>さらに詳しく</a:t>
            </a:r>
          </a:p>
        </xdr:txBody>
      </xdr:sp>
      <xdr:cxnSp macro="">
        <xdr:nvCxnSpPr>
          <xdr:cNvPr id="10" name="直線​​コネクタ 81" descr="装飾線">
            <a:extLst>
              <a:ext uri="{FF2B5EF4-FFF2-40B4-BE49-F238E27FC236}">
                <a16:creationId xmlns:a16="http://schemas.microsoft.com/office/drawing/2014/main" id="{3C525B60-84E7-49DE-868C-C728119C65DE}"/>
              </a:ext>
            </a:extLst>
          </xdr:cNvPr>
          <xdr:cNvCxnSpPr>
            <a:cxnSpLocks/>
          </xdr:cNvCxnSpPr>
        </xdr:nvCxnSpPr>
        <xdr:spPr>
          <a:xfrm>
            <a:off x="568299" y="450532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1" name="[次へ] ボタン" descr="[次の手順へ] ボタン。次のシートへのハイパーリンクが設定されています">
            <a:hlinkClick xmlns:r="http://schemas.openxmlformats.org/officeDocument/2006/relationships" r:id="rId3" tooltip="次の手順に進むときに選択します"/>
            <a:extLst>
              <a:ext uri="{FF2B5EF4-FFF2-40B4-BE49-F238E27FC236}">
                <a16:creationId xmlns:a16="http://schemas.microsoft.com/office/drawing/2014/main" id="{99752AA9-F0AE-4B80-B174-680896E5B01E}"/>
              </a:ext>
            </a:extLst>
          </xdr:cNvPr>
          <xdr:cNvSpPr/>
        </xdr:nvSpPr>
        <xdr:spPr>
          <a:xfrm>
            <a:off x="4627245" y="4766432"/>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ja" sz="1200">
                <a:solidFill>
                  <a:srgbClr val="0B744D"/>
                </a:solidFill>
                <a:latin typeface="Meiryo UI" panose="020B0604030504040204" pitchFamily="50" charset="-128"/>
                <a:ea typeface="Meiryo UI" panose="020B0604030504040204" pitchFamily="50" charset="-128"/>
                <a:cs typeface="Segoe UI" pitchFamily="34" charset="0"/>
              </a:rPr>
              <a:t>次の手順へ</a:t>
            </a:r>
          </a:p>
        </xdr:txBody>
      </xdr:sp>
      <xdr:sp macro="" textlink="">
        <xdr:nvSpPr>
          <xdr:cNvPr id="12" name="手順" descr="部門をアルファベット順にするとします。[部門] 列をクリックし、[データ]、[昇順] の順にクリックします">
            <a:extLst>
              <a:ext uri="{FF2B5EF4-FFF2-40B4-BE49-F238E27FC236}">
                <a16:creationId xmlns:a16="http://schemas.microsoft.com/office/drawing/2014/main" id="{D8E2CF36-4F10-4231-8B47-C18348BE07A7}"/>
              </a:ext>
            </a:extLst>
          </xdr:cNvPr>
          <xdr:cNvSpPr txBox="1"/>
        </xdr:nvSpPr>
        <xdr:spPr>
          <a:xfrm>
            <a:off x="972158" y="1080976"/>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部門をアルファベット順にするとします。[部門] 列をクリックし、[</a:t>
            </a:r>
            <a:r>
              <a:rPr lang="ja-JP" altLang="en-US"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ホーム</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en-US" alt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JP" altLang="en-US"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並べ替えとフィルター</a:t>
            </a:r>
            <a:r>
              <a:rPr lang="en-US" altLang="ja-JP"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JP" altLang="en-US"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昇順</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の順にクリックします。 </a:t>
            </a:r>
          </a:p>
        </xdr:txBody>
      </xdr:sp>
      <xdr:sp macro="" textlink="">
        <xdr:nvSpPr>
          <xdr:cNvPr id="13" name="円 84" descr="1">
            <a:extLst>
              <a:ext uri="{FF2B5EF4-FFF2-40B4-BE49-F238E27FC236}">
                <a16:creationId xmlns:a16="http://schemas.microsoft.com/office/drawing/2014/main" id="{5A3AC481-3862-4787-A6F6-901C84E40E75}"/>
              </a:ext>
            </a:extLst>
          </xdr:cNvPr>
          <xdr:cNvSpPr/>
        </xdr:nvSpPr>
        <xdr:spPr>
          <a:xfrm>
            <a:off x="565124" y="103847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1</a:t>
            </a:r>
          </a:p>
        </xdr:txBody>
      </xdr:sp>
      <xdr:sp macro="" textlink="">
        <xdr:nvSpPr>
          <xdr:cNvPr id="14" name="手順" descr="12 月の金額を降順に並べ替えます。[12 月] 列の任意のセルをクリックし、[データ]、[降順] の順にクリックします">
            <a:extLst>
              <a:ext uri="{FF2B5EF4-FFF2-40B4-BE49-F238E27FC236}">
                <a16:creationId xmlns:a16="http://schemas.microsoft.com/office/drawing/2014/main" id="{8B81E56D-154C-42AC-ADFA-F98726A502D2}"/>
              </a:ext>
            </a:extLst>
          </xdr:cNvPr>
          <xdr:cNvSpPr txBox="1"/>
        </xdr:nvSpPr>
        <xdr:spPr>
          <a:xfrm>
            <a:off x="972157" y="1614577"/>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12月の金額を降順に並べ替えます。[12月] 列の任意のセルをクリックし、[</a:t>
            </a:r>
            <a:r>
              <a:rPr lang="ja-JP" altLang="en-US"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ホーム</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JP" altLang="en-US"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en-US" altLang="ja-JP"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JP" altLang="en-US"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並べ替えとフィルター</a:t>
            </a:r>
            <a:r>
              <a:rPr lang="en-US" altLang="ja-JP"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JP" altLang="en-US"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降順</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の順にクリックします。 </a:t>
            </a:r>
          </a:p>
        </xdr:txBody>
      </xdr:sp>
      <xdr:sp macro="" textlink="">
        <xdr:nvSpPr>
          <xdr:cNvPr id="15" name="円 86" descr="2">
            <a:extLst>
              <a:ext uri="{FF2B5EF4-FFF2-40B4-BE49-F238E27FC236}">
                <a16:creationId xmlns:a16="http://schemas.microsoft.com/office/drawing/2014/main" id="{B48868B8-5EA0-4DB0-8589-00D92BADD60D}"/>
              </a:ext>
            </a:extLst>
          </xdr:cNvPr>
          <xdr:cNvSpPr/>
        </xdr:nvSpPr>
        <xdr:spPr>
          <a:xfrm>
            <a:off x="565124" y="157207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2</a:t>
            </a:r>
          </a:p>
        </xdr:txBody>
      </xdr:sp>
      <xdr:sp macro="" textlink="">
        <xdr:nvSpPr>
          <xdr:cNvPr id="16" name="手順" descr="ここで、[パン類] 行のみが表示されるようにデータをフィルター処理します。Ctrl + A キーを押してすべてのセルを選択し、[データ]、[フィルター] の順にクリックします&#10;">
            <a:extLst>
              <a:ext uri="{FF2B5EF4-FFF2-40B4-BE49-F238E27FC236}">
                <a16:creationId xmlns:a16="http://schemas.microsoft.com/office/drawing/2014/main" id="{06803D00-4E0F-4E4B-8F17-942E89771380}"/>
              </a:ext>
            </a:extLst>
          </xdr:cNvPr>
          <xdr:cNvSpPr txBox="1"/>
        </xdr:nvSpPr>
        <xdr:spPr>
          <a:xfrm>
            <a:off x="972158" y="2140282"/>
            <a:ext cx="4809516" cy="755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ここで、[パン類] 行のみが表示されるようにデータをフィルター処理します。Ctrl + A キーを押してすべてのセルを選択し、[</a:t>
            </a:r>
            <a:r>
              <a:rPr lang="ja-JP" altLang="en-US"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ホーム</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JP" altLang="en-US"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en-US" altLang="ja-JP"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JP" altLang="en-US"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並べ替えとフィルター</a:t>
            </a:r>
            <a:r>
              <a:rPr lang="en-US" altLang="ja-JP"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フィルター</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の順にクリックします。 </a:t>
            </a:r>
          </a:p>
        </xdr:txBody>
      </xdr:sp>
      <xdr:sp macro="" textlink="">
        <xdr:nvSpPr>
          <xdr:cNvPr id="17" name="円 88" descr="3">
            <a:extLst>
              <a:ext uri="{FF2B5EF4-FFF2-40B4-BE49-F238E27FC236}">
                <a16:creationId xmlns:a16="http://schemas.microsoft.com/office/drawing/2014/main" id="{6073EA71-D8D5-4C73-8CD7-5590AEDA8C89}"/>
              </a:ext>
            </a:extLst>
          </xdr:cNvPr>
          <xdr:cNvSpPr/>
        </xdr:nvSpPr>
        <xdr:spPr>
          <a:xfrm>
            <a:off x="565124" y="209778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3</a:t>
            </a:r>
          </a:p>
        </xdr:txBody>
      </xdr:sp>
      <xdr:sp macro="" textlink="">
        <xdr:nvSpPr>
          <xdr:cNvPr id="18" name="手順" descr="先頭の行にフィルター ボタンが表示されます。[部門] セルのフィルター ボタンをクリックし、[すべて選択] チェック ボックスをクリックしてオフにします。その後、[パン類] をクリックしてオンにします">
            <a:extLst>
              <a:ext uri="{FF2B5EF4-FFF2-40B4-BE49-F238E27FC236}">
                <a16:creationId xmlns:a16="http://schemas.microsoft.com/office/drawing/2014/main" id="{52E1E042-D07B-4F5A-97E2-5E50E2D89EB0}"/>
              </a:ext>
            </a:extLst>
          </xdr:cNvPr>
          <xdr:cNvSpPr txBox="1"/>
        </xdr:nvSpPr>
        <xdr:spPr>
          <a:xfrm>
            <a:off x="972158" y="2884006"/>
            <a:ext cx="4809516" cy="7640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先頭の行にフィルター ボタンが表示されます。[</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部門</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セルのフィルター ボタン</a:t>
            </a:r>
            <a:r>
              <a:rPr lang="en-US" alt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をクリックし、[</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すべて選択</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チェック ボックスをクリックしてオフにします。その後、[</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パン類</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をクリックしてオンにします。</a:t>
            </a:r>
            <a:endParaRPr kumimoji="0" lang="en-US" sz="105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19" name="円 90" descr="4">
            <a:extLst>
              <a:ext uri="{FF2B5EF4-FFF2-40B4-BE49-F238E27FC236}">
                <a16:creationId xmlns:a16="http://schemas.microsoft.com/office/drawing/2014/main" id="{D30FDFEF-BD8E-468E-A98B-42CE6A1C4D7F}"/>
              </a:ext>
            </a:extLst>
          </xdr:cNvPr>
          <xdr:cNvSpPr/>
        </xdr:nvSpPr>
        <xdr:spPr>
          <a:xfrm>
            <a:off x="565124" y="284150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4</a:t>
            </a:r>
          </a:p>
        </xdr:txBody>
      </xdr:sp>
      <xdr:sp macro="" textlink="">
        <xdr:nvSpPr>
          <xdr:cNvPr id="20" name="手順" descr="[OK] をクリックすると、[パン類] 行のみが表示されます。次に、[部門] のフィルター ボタンをクリックし、[&quot;部門&quot; からフィルターをクリア] をクリックして、フィルターをクリアします。">
            <a:extLst>
              <a:ext uri="{FF2B5EF4-FFF2-40B4-BE49-F238E27FC236}">
                <a16:creationId xmlns:a16="http://schemas.microsoft.com/office/drawing/2014/main" id="{E433963B-6966-4E71-81EA-C3C037A119AD}"/>
              </a:ext>
            </a:extLst>
          </xdr:cNvPr>
          <xdr:cNvSpPr txBox="1"/>
        </xdr:nvSpPr>
        <xdr:spPr>
          <a:xfrm>
            <a:off x="972158" y="3649332"/>
            <a:ext cx="4695217" cy="751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OK</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をクリックすると、[パン類] 行のみが表示されます。次に、[部門] のフィルター ボタン</a:t>
            </a:r>
            <a:r>
              <a:rPr lang="en-US" alt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をクリックし、[</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フィルター</a:t>
            </a:r>
            <a:r>
              <a:rPr lang="ja-JP" altLang="en-US"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の</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クリア</a:t>
            </a:r>
            <a:r>
              <a:rPr lang="ja" sz="1050" b="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a:t>
            </a:r>
            <a:r>
              <a:rPr lang="ja" sz="1050" b="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をクリックして、フィルターをクリアします。</a:t>
            </a:r>
            <a:endParaRPr lang="en-US" sz="1050" b="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21" name="円 92" descr="5">
            <a:extLst>
              <a:ext uri="{FF2B5EF4-FFF2-40B4-BE49-F238E27FC236}">
                <a16:creationId xmlns:a16="http://schemas.microsoft.com/office/drawing/2014/main" id="{DC539350-BBE3-48F8-B0A5-1B251C200ABA}"/>
              </a:ext>
            </a:extLst>
          </xdr:cNvPr>
          <xdr:cNvSpPr/>
        </xdr:nvSpPr>
        <xdr:spPr>
          <a:xfrm>
            <a:off x="565124" y="360683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5</a:t>
            </a:r>
          </a:p>
        </xdr:txBody>
      </xdr:sp>
      <xdr:pic>
        <xdr:nvPicPr>
          <xdr:cNvPr id="22" name="図 21" descr="フィルター ボタン">
            <a:extLst>
              <a:ext uri="{FF2B5EF4-FFF2-40B4-BE49-F238E27FC236}">
                <a16:creationId xmlns:a16="http://schemas.microsoft.com/office/drawing/2014/main" id="{E89B8DE8-ADD2-468F-BE89-1785864D1588}"/>
              </a:ext>
            </a:extLst>
          </xdr:cNvPr>
          <xdr:cNvPicPr>
            <a:picLocks noChangeAspect="1"/>
          </xdr:cNvPicPr>
        </xdr:nvPicPr>
        <xdr:blipFill rotWithShape="1">
          <a:blip xmlns:r="http://schemas.openxmlformats.org/officeDocument/2006/relationships" r:embed="rId4"/>
          <a:srcRect l="16000" t="17242" r="15000" b="24137"/>
          <a:stretch/>
        </xdr:blipFill>
        <xdr:spPr>
          <a:xfrm>
            <a:off x="1327627" y="3976435"/>
            <a:ext cx="140102" cy="138072"/>
          </a:xfrm>
          <a:prstGeom prst="rect">
            <a:avLst/>
          </a:prstGeom>
        </xdr:spPr>
      </xdr:pic>
      <xdr:pic>
        <xdr:nvPicPr>
          <xdr:cNvPr id="23" name="図 22" descr="フィルター ボタン">
            <a:extLst>
              <a:ext uri="{FF2B5EF4-FFF2-40B4-BE49-F238E27FC236}">
                <a16:creationId xmlns:a16="http://schemas.microsoft.com/office/drawing/2014/main" id="{43E5CE8A-3106-44DB-8364-0CA3946E9292}"/>
              </a:ext>
            </a:extLst>
          </xdr:cNvPr>
          <xdr:cNvPicPr>
            <a:picLocks noChangeAspect="1"/>
          </xdr:cNvPicPr>
        </xdr:nvPicPr>
        <xdr:blipFill rotWithShape="1">
          <a:blip xmlns:r="http://schemas.openxmlformats.org/officeDocument/2006/relationships" r:embed="rId4"/>
          <a:srcRect l="16000" t="17242" r="15000" b="24137"/>
          <a:stretch/>
        </xdr:blipFill>
        <xdr:spPr>
          <a:xfrm>
            <a:off x="5032852" y="2985835"/>
            <a:ext cx="140102" cy="138072"/>
          </a:xfrm>
          <a:prstGeom prst="rect">
            <a:avLst/>
          </a:prstGeom>
        </xdr:spPr>
      </xdr:pic>
    </xdr:grpSp>
    <xdr:clientData/>
  </xdr:oneCellAnchor>
  <xdr:oneCellAnchor>
    <xdr:from>
      <xdr:col>0</xdr:col>
      <xdr:colOff>333375</xdr:colOff>
      <xdr:row>29</xdr:row>
      <xdr:rowOff>171450</xdr:rowOff>
    </xdr:from>
    <xdr:ext cx="5695950" cy="2838449"/>
    <xdr:grpSp>
      <xdr:nvGrpSpPr>
        <xdr:cNvPr id="24" name="日付や色でも並べ替える" descr="日付や色でも並べ替える&#10;Excel には、並べ替えの方法が多数あります。ここでは、さらに 2 つの並べ替え方法を紹介しますが、今回は右クリック メニューを使用します。&#10;日付を順番に並べるとします。そのため、日付を右クリックし、&#10;[並べ替え]、[昇順] の順にクリックします。行が [費用日付] の昇順で並べ替えられます。&#10;3 つのセルが黄色で塗りつぶされました。その色で行を並べ替えることができます。黄色のセルを右クリックし、[並べ替え]、[選択したセルの色を上に表示] の順にクリックします。&#10;">
          <a:extLst>
            <a:ext uri="{FF2B5EF4-FFF2-40B4-BE49-F238E27FC236}">
              <a16:creationId xmlns:a16="http://schemas.microsoft.com/office/drawing/2014/main" id="{28BF935A-F6E9-4E24-8A99-C4AFFCF27963}"/>
            </a:ext>
          </a:extLst>
        </xdr:cNvPr>
        <xdr:cNvGrpSpPr/>
      </xdr:nvGrpSpPr>
      <xdr:grpSpPr>
        <a:xfrm>
          <a:off x="333375" y="6267450"/>
          <a:ext cx="5695950" cy="2838449"/>
          <a:chOff x="0" y="-9524"/>
          <a:chExt cx="5695950" cy="2838449"/>
        </a:xfrm>
      </xdr:grpSpPr>
      <xdr:sp macro="" textlink="">
        <xdr:nvSpPr>
          <xdr:cNvPr id="25" name="四角形 106" descr="背景">
            <a:extLst>
              <a:ext uri="{FF2B5EF4-FFF2-40B4-BE49-F238E27FC236}">
                <a16:creationId xmlns:a16="http://schemas.microsoft.com/office/drawing/2014/main" id="{29062BAA-F84C-4959-9823-65C81199C5CB}"/>
              </a:ext>
            </a:extLst>
          </xdr:cNvPr>
          <xdr:cNvSpPr/>
        </xdr:nvSpPr>
        <xdr:spPr>
          <a:xfrm>
            <a:off x="0" y="-9524"/>
            <a:ext cx="5695950" cy="283844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26" name="手順" descr="日付や色でも並べ替える">
            <a:extLst>
              <a:ext uri="{FF2B5EF4-FFF2-40B4-BE49-F238E27FC236}">
                <a16:creationId xmlns:a16="http://schemas.microsoft.com/office/drawing/2014/main" id="{F6924FCB-B783-4884-8D1E-DBFA6B7C287C}"/>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日付や色でも並べ替える</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27" name="直線​​コネクタ 108" descr="装飾線">
            <a:extLst>
              <a:ext uri="{FF2B5EF4-FFF2-40B4-BE49-F238E27FC236}">
                <a16:creationId xmlns:a16="http://schemas.microsoft.com/office/drawing/2014/main" id="{E6B6455E-8EB3-436D-A653-40CA2A01A07E}"/>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109" descr="装飾線">
            <a:extLst>
              <a:ext uri="{FF2B5EF4-FFF2-40B4-BE49-F238E27FC236}">
                <a16:creationId xmlns:a16="http://schemas.microsoft.com/office/drawing/2014/main" id="{B5616359-F1A9-471C-81DD-A1342B523F8E}"/>
              </a:ext>
            </a:extLst>
          </xdr:cNvPr>
          <xdr:cNvCxnSpPr>
            <a:cxnSpLocks/>
          </xdr:cNvCxnSpPr>
        </xdr:nvCxnSpPr>
        <xdr:spPr>
          <a:xfrm>
            <a:off x="234924" y="260032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9" name="手順" descr="Excel には、並べ替えの方法が多数あります。ここでは、さらに 2 つの並べ替え方法を紹介しますが、今回は右クリック メニューを使用します。">
            <a:extLst>
              <a:ext uri="{FF2B5EF4-FFF2-40B4-BE49-F238E27FC236}">
                <a16:creationId xmlns:a16="http://schemas.microsoft.com/office/drawing/2014/main" id="{15CE65C1-3C06-408C-8AC2-8FA1F9FDA97E}"/>
              </a:ext>
            </a:extLst>
          </xdr:cNvPr>
          <xdr:cNvSpPr txBox="1"/>
        </xdr:nvSpPr>
        <xdr:spPr>
          <a:xfrm>
            <a:off x="228600" y="699721"/>
            <a:ext cx="5300938" cy="490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Excel には、並べ替えの方法が多数あります。ここでは、さらに 2 つの並べ替え方法を紹介しますが、今回は右クリック メニューを使用します。</a:t>
            </a:r>
          </a:p>
        </xdr:txBody>
      </xdr:sp>
      <xdr:sp macro="" textlink="">
        <xdr:nvSpPr>
          <xdr:cNvPr id="30" name="手順" descr="日付を順番に並べるとします。そのため、日付を右クリックし、&#10;[並べ替え]、[昇順] の順にクリックします。行が費用日付の昇順で並べ替えられます。">
            <a:extLst>
              <a:ext uri="{FF2B5EF4-FFF2-40B4-BE49-F238E27FC236}">
                <a16:creationId xmlns:a16="http://schemas.microsoft.com/office/drawing/2014/main" id="{A5CB3AB6-006D-4B95-A627-52C577418109}"/>
              </a:ext>
            </a:extLst>
          </xdr:cNvPr>
          <xdr:cNvSpPr txBox="1"/>
        </xdr:nvSpPr>
        <xdr:spPr>
          <a:xfrm>
            <a:off x="638783" y="1316497"/>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050">
                <a:latin typeface="Meiryo UI" panose="020B0604030504040204" pitchFamily="50" charset="-128"/>
                <a:ea typeface="Meiryo UI" panose="020B0604030504040204" pitchFamily="50" charset="-128"/>
                <a:cs typeface="Segoe UI" panose="020B0502040204020203" pitchFamily="34" charset="0"/>
              </a:rPr>
              <a:t>日付を順番に並べるとします。そのため、日付を右クリックし、</a:t>
            </a:r>
            <a:r>
              <a:rPr lang="ja" sz="1050" b="0">
                <a:latin typeface="Meiryo UI" panose="020B0604030504040204" pitchFamily="50" charset="-128"/>
                <a:ea typeface="Meiryo UI" panose="020B0604030504040204" pitchFamily="50" charset="-128"/>
                <a:cs typeface="Segoe UI" panose="020B0502040204020203" pitchFamily="34" charset="0"/>
              </a:rPr>
              <a:t>[</a:t>
            </a:r>
            <a:r>
              <a:rPr lang="ja" sz="1050" b="1">
                <a:latin typeface="Meiryo UI" panose="020B0604030504040204" pitchFamily="50" charset="-128"/>
                <a:ea typeface="Meiryo UI" panose="020B0604030504040204" pitchFamily="50" charset="-128"/>
                <a:cs typeface="Segoe UI" panose="020B0502040204020203" pitchFamily="34" charset="0"/>
              </a:rPr>
              <a:t>並べ替え</a:t>
            </a:r>
            <a:r>
              <a:rPr lang="ja" sz="1050" b="0">
                <a:latin typeface="Meiryo UI" panose="020B0604030504040204" pitchFamily="50" charset="-128"/>
                <a:ea typeface="Meiryo UI" panose="020B0604030504040204" pitchFamily="50" charset="-128"/>
                <a:cs typeface="Segoe UI" panose="020B0502040204020203" pitchFamily="34" charset="0"/>
              </a:rPr>
              <a:t>]、[</a:t>
            </a:r>
            <a:r>
              <a:rPr lang="ja" sz="1050" b="1">
                <a:latin typeface="Meiryo UI" panose="020B0604030504040204" pitchFamily="50" charset="-128"/>
                <a:ea typeface="Meiryo UI" panose="020B0604030504040204" pitchFamily="50" charset="-128"/>
                <a:cs typeface="Segoe UI" panose="020B0502040204020203" pitchFamily="34" charset="0"/>
              </a:rPr>
              <a:t>昇順</a:t>
            </a:r>
            <a:r>
              <a:rPr lang="ja" sz="1050">
                <a:latin typeface="Meiryo UI" panose="020B0604030504040204" pitchFamily="50" charset="-128"/>
                <a:ea typeface="Meiryo UI" panose="020B0604030504040204" pitchFamily="50" charset="-128"/>
                <a:cs typeface="Segoe UI" panose="020B0502040204020203" pitchFamily="34" charset="0"/>
              </a:rPr>
              <a:t>] の順にクリックします。行が [費用日付] の昇順で並べ替えられます。</a:t>
            </a:r>
          </a:p>
        </xdr:txBody>
      </xdr:sp>
      <xdr:sp macro="" textlink="">
        <xdr:nvSpPr>
          <xdr:cNvPr id="31" name="円 112" descr="1">
            <a:extLst>
              <a:ext uri="{FF2B5EF4-FFF2-40B4-BE49-F238E27FC236}">
                <a16:creationId xmlns:a16="http://schemas.microsoft.com/office/drawing/2014/main" id="{45CC378B-66CD-4E60-9A0F-51198DA39403}"/>
              </a:ext>
            </a:extLst>
          </xdr:cNvPr>
          <xdr:cNvSpPr/>
        </xdr:nvSpPr>
        <xdr:spPr>
          <a:xfrm>
            <a:off x="231749" y="127399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1</a:t>
            </a:r>
          </a:p>
        </xdr:txBody>
      </xdr:sp>
      <xdr:sp macro="" textlink="">
        <xdr:nvSpPr>
          <xdr:cNvPr id="32" name="手順" descr="3 つのセルが黄色で塗りつぶされました。その色で行を並べ替えることができます。黄色のセルを右クリックし、[並べ替え]、[選択したセルの色を上に表示] の順にクリックします。">
            <a:extLst>
              <a:ext uri="{FF2B5EF4-FFF2-40B4-BE49-F238E27FC236}">
                <a16:creationId xmlns:a16="http://schemas.microsoft.com/office/drawing/2014/main" id="{FF3E71DE-C9B4-4A9F-8E4F-AC198EFD44BC}"/>
              </a:ext>
            </a:extLst>
          </xdr:cNvPr>
          <xdr:cNvSpPr txBox="1"/>
        </xdr:nvSpPr>
        <xdr:spPr>
          <a:xfrm>
            <a:off x="638782" y="1864313"/>
            <a:ext cx="4809517" cy="6383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050">
                <a:latin typeface="Meiryo UI" panose="020B0604030504040204" pitchFamily="50" charset="-128"/>
                <a:ea typeface="Meiryo UI" panose="020B0604030504040204" pitchFamily="50" charset="-128"/>
                <a:cs typeface="Segoe UI" panose="020B0502040204020203" pitchFamily="34" charset="0"/>
              </a:rPr>
              <a:t>3 つのセルが黄色で塗りつぶされました。その色で行を並べ替えることができます。黄色のセルを右クリックし、[</a:t>
            </a:r>
            <a:r>
              <a:rPr lang="ja" sz="1050" b="1">
                <a:latin typeface="Meiryo UI" panose="020B0604030504040204" pitchFamily="50" charset="-128"/>
                <a:ea typeface="Meiryo UI" panose="020B0604030504040204" pitchFamily="50" charset="-128"/>
                <a:cs typeface="Segoe UI" panose="020B0502040204020203" pitchFamily="34" charset="0"/>
              </a:rPr>
              <a:t>並べ替え</a:t>
            </a:r>
            <a:r>
              <a:rPr lang="ja" sz="1050">
                <a:latin typeface="Meiryo UI" panose="020B0604030504040204" pitchFamily="50" charset="-128"/>
                <a:ea typeface="Meiryo UI" panose="020B0604030504040204" pitchFamily="50" charset="-128"/>
                <a:cs typeface="Segoe UI" panose="020B0502040204020203" pitchFamily="34" charset="0"/>
              </a:rPr>
              <a:t>]、[</a:t>
            </a:r>
            <a:r>
              <a:rPr lang="ja" sz="1050" b="1">
                <a:latin typeface="Meiryo UI" panose="020B0604030504040204" pitchFamily="50" charset="-128"/>
                <a:ea typeface="Meiryo UI" panose="020B0604030504040204" pitchFamily="50" charset="-128"/>
                <a:cs typeface="Segoe UI" panose="020B0502040204020203" pitchFamily="34" charset="0"/>
              </a:rPr>
              <a:t>選択したセルの色を上に表示</a:t>
            </a:r>
            <a:r>
              <a:rPr lang="ja" sz="1050" b="0">
                <a:latin typeface="Meiryo UI" panose="020B0604030504040204" pitchFamily="50" charset="-128"/>
                <a:ea typeface="Meiryo UI" panose="020B0604030504040204" pitchFamily="50" charset="-128"/>
                <a:cs typeface="Segoe UI" panose="020B0502040204020203" pitchFamily="34" charset="0"/>
              </a:rPr>
              <a:t>] の順にクリックします。</a:t>
            </a:r>
            <a:r>
              <a:rPr lang="ja" sz="1050" b="1">
                <a:latin typeface="Meiryo UI" panose="020B0604030504040204" pitchFamily="50" charset="-128"/>
                <a:ea typeface="Meiryo UI" panose="020B0604030504040204" pitchFamily="50" charset="-128"/>
                <a:cs typeface="Segoe UI" panose="020B0502040204020203" pitchFamily="34" charset="0"/>
              </a:rPr>
              <a:t> </a:t>
            </a:r>
            <a:br>
              <a:rPr lang="en-US" sz="1050" b="1">
                <a:latin typeface="Meiryo UI" panose="020B0604030504040204" pitchFamily="50" charset="-128"/>
                <a:ea typeface="Meiryo UI" panose="020B0604030504040204" pitchFamily="50" charset="-128"/>
                <a:cs typeface="Segoe UI" panose="020B0502040204020203" pitchFamily="34" charset="0"/>
              </a:rPr>
            </a:br>
            <a:endParaRPr lang="en-US" sz="1050" b="1">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33" name="円 114" descr="2">
            <a:extLst>
              <a:ext uri="{FF2B5EF4-FFF2-40B4-BE49-F238E27FC236}">
                <a16:creationId xmlns:a16="http://schemas.microsoft.com/office/drawing/2014/main" id="{29EA0BFE-6A17-4227-ABF3-13DE3BCEE270}"/>
              </a:ext>
            </a:extLst>
          </xdr:cNvPr>
          <xdr:cNvSpPr/>
        </xdr:nvSpPr>
        <xdr:spPr>
          <a:xfrm>
            <a:off x="231749" y="182181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2</a:t>
            </a:r>
          </a:p>
        </xdr:txBody>
      </xdr:sp>
    </xdr:grpSp>
    <xdr:clientData/>
  </xdr:oneCellAnchor>
  <xdr:oneCellAnchor>
    <xdr:from>
      <xdr:col>6</xdr:col>
      <xdr:colOff>266700</xdr:colOff>
      <xdr:row>29</xdr:row>
      <xdr:rowOff>114299</xdr:rowOff>
    </xdr:from>
    <xdr:ext cx="2143124" cy="1619251"/>
    <xdr:grpSp>
      <xdr:nvGrpSpPr>
        <xdr:cNvPr id="34" name="グループ 7" descr="重要な詳細情報&#10;フィルターとは異なり、並べ替え順序をクリアすることはできません。したがって、並べ替えを固定しない場合は、Ctrl + Z キーを押して元に戻します">
          <a:extLst>
            <a:ext uri="{FF2B5EF4-FFF2-40B4-BE49-F238E27FC236}">
              <a16:creationId xmlns:a16="http://schemas.microsoft.com/office/drawing/2014/main" id="{9CB23E70-3176-4286-8C20-AEB43EDE8BC6}"/>
            </a:ext>
          </a:extLst>
        </xdr:cNvPr>
        <xdr:cNvGrpSpPr/>
      </xdr:nvGrpSpPr>
      <xdr:grpSpPr>
        <a:xfrm>
          <a:off x="10553700" y="6210299"/>
          <a:ext cx="2143124" cy="1619251"/>
          <a:chOff x="10582275" y="6629399"/>
          <a:chExt cx="2143124" cy="1619251"/>
        </a:xfrm>
      </xdr:grpSpPr>
      <xdr:pic>
        <xdr:nvPicPr>
          <xdr:cNvPr id="35" name="グラフィック 122" descr="虫眼鏡">
            <a:extLst>
              <a:ext uri="{FF2B5EF4-FFF2-40B4-BE49-F238E27FC236}">
                <a16:creationId xmlns:a16="http://schemas.microsoft.com/office/drawing/2014/main" id="{15ACFCDD-D0C9-492F-8253-2D572257424B}"/>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flipH="1">
            <a:off x="10582275" y="6674825"/>
            <a:ext cx="352313" cy="352311"/>
          </a:xfrm>
          <a:prstGeom prst="rect">
            <a:avLst/>
          </a:prstGeom>
        </xdr:spPr>
      </xdr:pic>
      <xdr:sp macro="" textlink="">
        <xdr:nvSpPr>
          <xdr:cNvPr id="36" name="手順" descr="重要な詳細情報&#10;フィルターとは異なり、並べ替え順序をクリアすることはできません。したがって、並べ替えを固定しない場合は、Ctrl + Z キーを押して元に戻します">
            <a:extLst>
              <a:ext uri="{FF2B5EF4-FFF2-40B4-BE49-F238E27FC236}">
                <a16:creationId xmlns:a16="http://schemas.microsoft.com/office/drawing/2014/main" id="{1A4C73E0-1B9B-4292-A99F-ACCA9E078A41}"/>
              </a:ext>
            </a:extLst>
          </xdr:cNvPr>
          <xdr:cNvSpPr txBox="1"/>
        </xdr:nvSpPr>
        <xdr:spPr>
          <a:xfrm>
            <a:off x="10886716" y="6629399"/>
            <a:ext cx="1838683" cy="1619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200" b="1" kern="0">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rPr>
              <a:t>重要な詳細情報</a:t>
            </a:r>
            <a:endParaRPr lang="en-US" sz="1200" b="1">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endParaRPr>
          </a:p>
          <a:p>
            <a:pPr lvl="0" rtl="0">
              <a:defRPr/>
            </a:pPr>
            <a:r>
              <a:rPr lang="ja"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フィルターとは異なり、並べ替え順序をクリアすることはできません。したがって、並べ替えを固定しない場合は、Ctrl + Z キーを押して元に戻します。</a:t>
            </a:r>
            <a:endParaRPr lang="en-US" sz="110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endParaRPr>
          </a:p>
        </xdr:txBody>
      </xdr:sp>
    </xdr:grpSp>
    <xdr:clientData/>
  </xdr:oneCellAnchor>
  <xdr:absoluteAnchor>
    <xdr:pos x="333375" y="9305938"/>
    <xdr:ext cx="5695950" cy="3552812"/>
    <xdr:grpSp>
      <xdr:nvGrpSpPr>
        <xdr:cNvPr id="37" name="データをフィルター処理する他の方法" descr="データをフィルター処理する他の方法&#10;多くの人が平均、または特定の金額を超える金額を検索する数式を入力します。ただし、特別なフィルターが使用可能な場合は、数式を入力する必要はありません。&#10;[ホテル] セルのフィルター ボタンをクリックし、[数値フィルター]、[平均より上] の順にクリックします。&#10;[ホテル] 列の平均金額が計算され、その平均より大きい金額を含む行のみが表示されます。&#10;ここで、2 番目のフィルターを追加します。[食料品] セルのフィルター ボタンをクリックし、[数値フィルター]、[指定の値より大きい] の順にクリックし、2500 と入力します。[OK] をクリックします。平均より上でフィルター処理された 3 つの行のうち、食料品が 2500 より大きい 2 つの行が表示されます">
          <a:extLst>
            <a:ext uri="{FF2B5EF4-FFF2-40B4-BE49-F238E27FC236}">
              <a16:creationId xmlns:a16="http://schemas.microsoft.com/office/drawing/2014/main" id="{7781DDE2-50C0-48E5-8FEE-934641778A77}"/>
            </a:ext>
          </a:extLst>
        </xdr:cNvPr>
        <xdr:cNvGrpSpPr/>
      </xdr:nvGrpSpPr>
      <xdr:grpSpPr>
        <a:xfrm>
          <a:off x="333375" y="9305938"/>
          <a:ext cx="5695950" cy="3552812"/>
          <a:chOff x="390525" y="8972550"/>
          <a:chExt cx="5695950" cy="3640259"/>
        </a:xfrm>
      </xdr:grpSpPr>
      <xdr:sp macro="" textlink="">
        <xdr:nvSpPr>
          <xdr:cNvPr id="38" name="四角形 132" descr="背景">
            <a:extLst>
              <a:ext uri="{FF2B5EF4-FFF2-40B4-BE49-F238E27FC236}">
                <a16:creationId xmlns:a16="http://schemas.microsoft.com/office/drawing/2014/main" id="{692C498E-D3FC-4302-9C5D-3EF24A37A2BA}"/>
              </a:ext>
            </a:extLst>
          </xdr:cNvPr>
          <xdr:cNvSpPr/>
        </xdr:nvSpPr>
        <xdr:spPr>
          <a:xfrm>
            <a:off x="390525" y="8972550"/>
            <a:ext cx="5695950" cy="364025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39" name="手順" descr="データをフィルター処理する他の方法">
            <a:extLst>
              <a:ext uri="{FF2B5EF4-FFF2-40B4-BE49-F238E27FC236}">
                <a16:creationId xmlns:a16="http://schemas.microsoft.com/office/drawing/2014/main" id="{13FCA783-F98B-46B9-8CFE-524E8B0C41C4}"/>
              </a:ext>
            </a:extLst>
          </xdr:cNvPr>
          <xdr:cNvSpPr txBox="1"/>
        </xdr:nvSpPr>
        <xdr:spPr>
          <a:xfrm>
            <a:off x="622273" y="910077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データをフィルター処理する他の方法</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40" name="直線​​コネクタ 134" descr="装飾線">
            <a:extLst>
              <a:ext uri="{FF2B5EF4-FFF2-40B4-BE49-F238E27FC236}">
                <a16:creationId xmlns:a16="http://schemas.microsoft.com/office/drawing/2014/main" id="{3E48C81A-E564-428D-8711-25CDBC552701}"/>
              </a:ext>
            </a:extLst>
          </xdr:cNvPr>
          <xdr:cNvCxnSpPr>
            <a:cxnSpLocks/>
          </xdr:cNvCxnSpPr>
        </xdr:nvCxnSpPr>
        <xdr:spPr>
          <a:xfrm>
            <a:off x="625449" y="960818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135" descr="装飾線">
            <a:extLst>
              <a:ext uri="{FF2B5EF4-FFF2-40B4-BE49-F238E27FC236}">
                <a16:creationId xmlns:a16="http://schemas.microsoft.com/office/drawing/2014/main" id="{E6A08235-E505-43BA-AEB0-5205AC5F943D}"/>
              </a:ext>
            </a:extLst>
          </xdr:cNvPr>
          <xdr:cNvCxnSpPr>
            <a:cxnSpLocks/>
          </xdr:cNvCxnSpPr>
        </xdr:nvCxnSpPr>
        <xdr:spPr>
          <a:xfrm>
            <a:off x="625449" y="1234518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42" name="手順" descr="多くの人が平均、または特定の金額を超える金額を検索する数式を入力します。ただし、特別なフィルターが使用可能な場合は、数式を入力する必要はありません">
            <a:extLst>
              <a:ext uri="{FF2B5EF4-FFF2-40B4-BE49-F238E27FC236}">
                <a16:creationId xmlns:a16="http://schemas.microsoft.com/office/drawing/2014/main" id="{AFB4C383-64A8-4A5B-8280-AA1405200977}"/>
              </a:ext>
            </a:extLst>
          </xdr:cNvPr>
          <xdr:cNvSpPr txBox="1"/>
        </xdr:nvSpPr>
        <xdr:spPr>
          <a:xfrm>
            <a:off x="619125" y="9681795"/>
            <a:ext cx="5300938" cy="491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050" kern="0" baseline="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多くの人が平均、または特定の金額を超える金額を検索する数式を入力します。ただし、特別なフィルターが使用可能な場合は、数式を入力する必要はありません。</a:t>
            </a:r>
            <a:endParaRPr lang="en-US"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43" name="手順" descr="[ホテル] セルのフィルター ボタンをクリックし、[数値フィルター]、[平均より上] の順にクリックします。&#10;[ホテル] 列の平均金額が計算され、その平均より大きい金額を含む行のみが表示されます">
            <a:extLst>
              <a:ext uri="{FF2B5EF4-FFF2-40B4-BE49-F238E27FC236}">
                <a16:creationId xmlns:a16="http://schemas.microsoft.com/office/drawing/2014/main" id="{0C60F42F-C5E2-4213-A4B2-C346867D3675}"/>
              </a:ext>
            </a:extLst>
          </xdr:cNvPr>
          <xdr:cNvSpPr txBox="1"/>
        </xdr:nvSpPr>
        <xdr:spPr>
          <a:xfrm>
            <a:off x="1029308" y="10262346"/>
            <a:ext cx="4809516" cy="8182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050">
                <a:latin typeface="Meiryo UI" panose="020B0604030504040204" pitchFamily="50" charset="-128"/>
                <a:ea typeface="Meiryo UI" panose="020B0604030504040204" pitchFamily="50" charset="-128"/>
                <a:cs typeface="Segoe UI" panose="020B0502040204020203" pitchFamily="34" charset="0"/>
              </a:rPr>
              <a:t>[</a:t>
            </a:r>
            <a:r>
              <a:rPr lang="ja" sz="1050" b="1">
                <a:latin typeface="Meiryo UI" panose="020B0604030504040204" pitchFamily="50" charset="-128"/>
                <a:ea typeface="Meiryo UI" panose="020B0604030504040204" pitchFamily="50" charset="-128"/>
                <a:cs typeface="Segoe UI" panose="020B0502040204020203" pitchFamily="34" charset="0"/>
              </a:rPr>
              <a:t>ホテル</a:t>
            </a:r>
            <a:r>
              <a:rPr lang="ja" sz="1050">
                <a:latin typeface="Meiryo UI" panose="020B0604030504040204" pitchFamily="50" charset="-128"/>
                <a:ea typeface="Meiryo UI" panose="020B0604030504040204" pitchFamily="50" charset="-128"/>
                <a:cs typeface="Segoe UI" panose="020B0502040204020203" pitchFamily="34" charset="0"/>
              </a:rPr>
              <a:t>] セルのフィルター ボタン</a:t>
            </a:r>
            <a:r>
              <a:rPr lang="en-US" altLang="ja" sz="1050">
                <a:latin typeface="Meiryo UI" panose="020B0604030504040204" pitchFamily="50" charset="-128"/>
                <a:ea typeface="Meiryo UI" panose="020B0604030504040204" pitchFamily="50" charset="-128"/>
                <a:cs typeface="Segoe UI" panose="020B0502040204020203" pitchFamily="34" charset="0"/>
              </a:rPr>
              <a:t>      </a:t>
            </a:r>
            <a:r>
              <a:rPr lang="ja" sz="1050">
                <a:latin typeface="Meiryo UI" panose="020B0604030504040204" pitchFamily="50" charset="-128"/>
                <a:ea typeface="Meiryo UI" panose="020B0604030504040204" pitchFamily="50" charset="-128"/>
                <a:cs typeface="Segoe UI" panose="020B0502040204020203" pitchFamily="34" charset="0"/>
              </a:rPr>
              <a:t>をクリックし、[</a:t>
            </a:r>
            <a:r>
              <a:rPr lang="ja" sz="1050" b="1">
                <a:latin typeface="Meiryo UI" panose="020B0604030504040204" pitchFamily="50" charset="-128"/>
                <a:ea typeface="Meiryo UI" panose="020B0604030504040204" pitchFamily="50" charset="-128"/>
                <a:cs typeface="Segoe UI" panose="020B0502040204020203" pitchFamily="34" charset="0"/>
              </a:rPr>
              <a:t>数値フィルター</a:t>
            </a:r>
            <a:r>
              <a:rPr lang="ja" sz="1050">
                <a:latin typeface="Meiryo UI" panose="020B0604030504040204" pitchFamily="50" charset="-128"/>
                <a:ea typeface="Meiryo UI" panose="020B0604030504040204" pitchFamily="50" charset="-128"/>
                <a:cs typeface="Segoe UI" panose="020B0502040204020203" pitchFamily="34" charset="0"/>
              </a:rPr>
              <a:t>]、[</a:t>
            </a:r>
            <a:r>
              <a:rPr lang="ja" sz="1050" b="1">
                <a:latin typeface="Meiryo UI" panose="020B0604030504040204" pitchFamily="50" charset="-128"/>
                <a:ea typeface="Meiryo UI" panose="020B0604030504040204" pitchFamily="50" charset="-128"/>
                <a:cs typeface="Segoe UI" panose="020B0502040204020203" pitchFamily="34" charset="0"/>
              </a:rPr>
              <a:t>平均より上</a:t>
            </a:r>
            <a:r>
              <a:rPr lang="ja" sz="1050">
                <a:latin typeface="Meiryo UI" panose="020B0604030504040204" pitchFamily="50" charset="-128"/>
                <a:ea typeface="Meiryo UI" panose="020B0604030504040204" pitchFamily="50" charset="-128"/>
                <a:cs typeface="Segoe UI" panose="020B0502040204020203" pitchFamily="34" charset="0"/>
              </a:rPr>
              <a:t>] の順にクリックします。 [ホテル] 列の平均金額が計算され、その平均より大きい金額を含む行のみが表示されます。 </a:t>
            </a:r>
          </a:p>
        </xdr:txBody>
      </xdr:sp>
      <xdr:sp macro="" textlink="">
        <xdr:nvSpPr>
          <xdr:cNvPr id="44" name="円 138" descr="1">
            <a:extLst>
              <a:ext uri="{FF2B5EF4-FFF2-40B4-BE49-F238E27FC236}">
                <a16:creationId xmlns:a16="http://schemas.microsoft.com/office/drawing/2014/main" id="{7EA53DD7-736E-44D4-80D6-93CABD8B0F48}"/>
              </a:ext>
            </a:extLst>
          </xdr:cNvPr>
          <xdr:cNvSpPr/>
        </xdr:nvSpPr>
        <xdr:spPr>
          <a:xfrm>
            <a:off x="622274" y="1021984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1</a:t>
            </a:r>
          </a:p>
        </xdr:txBody>
      </xdr:sp>
      <xdr:sp macro="" textlink="">
        <xdr:nvSpPr>
          <xdr:cNvPr id="45" name="手順" descr="ここで、2 番目のフィルターを追加します。[食料品] セルのフィルター ボタンをクリックし、[数値フィルター]、[指定の値より大きい] の順にクリックし、2500 と入力します。[OK] をクリックします。&#10;平均より上でフィルター処理された 3 つの行のうち、食料品が 2500 より大きい 2 つの行が表示されます">
            <a:extLst>
              <a:ext uri="{FF2B5EF4-FFF2-40B4-BE49-F238E27FC236}">
                <a16:creationId xmlns:a16="http://schemas.microsoft.com/office/drawing/2014/main" id="{28146D1B-30E8-4FE5-9E51-1BFF7869B0F3}"/>
              </a:ext>
            </a:extLst>
          </xdr:cNvPr>
          <xdr:cNvSpPr txBox="1"/>
        </xdr:nvSpPr>
        <xdr:spPr>
          <a:xfrm>
            <a:off x="1029307" y="11054569"/>
            <a:ext cx="4809517" cy="1245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050">
                <a:latin typeface="Meiryo UI" panose="020B0604030504040204" pitchFamily="50" charset="-128"/>
                <a:ea typeface="Meiryo UI" panose="020B0604030504040204" pitchFamily="50" charset="-128"/>
                <a:cs typeface="Segoe UI" panose="020B0502040204020203" pitchFamily="34" charset="0"/>
              </a:rPr>
              <a:t>ここで、2 番目のフィルターを追加します。[</a:t>
            </a:r>
            <a:r>
              <a:rPr lang="ja" sz="1050" b="1">
                <a:latin typeface="Meiryo UI" panose="020B0604030504040204" pitchFamily="50" charset="-128"/>
                <a:ea typeface="Meiryo UI" panose="020B0604030504040204" pitchFamily="50" charset="-128"/>
                <a:cs typeface="Segoe UI" panose="020B0502040204020203" pitchFamily="34" charset="0"/>
              </a:rPr>
              <a:t>食料品</a:t>
            </a:r>
            <a:r>
              <a:rPr lang="ja" sz="1050">
                <a:latin typeface="Meiryo UI" panose="020B0604030504040204" pitchFamily="50" charset="-128"/>
                <a:ea typeface="Meiryo UI" panose="020B0604030504040204" pitchFamily="50" charset="-128"/>
                <a:cs typeface="Segoe UI" panose="020B0502040204020203" pitchFamily="34" charset="0"/>
              </a:rPr>
              <a:t>] セルのフィルター ボタン</a:t>
            </a:r>
            <a:r>
              <a:rPr lang="en-US" altLang="ja" sz="1050">
                <a:latin typeface="Meiryo UI" panose="020B0604030504040204" pitchFamily="50" charset="-128"/>
                <a:ea typeface="Meiryo UI" panose="020B0604030504040204" pitchFamily="50" charset="-128"/>
                <a:cs typeface="Segoe UI" panose="020B0502040204020203" pitchFamily="34" charset="0"/>
              </a:rPr>
              <a:t>      </a:t>
            </a:r>
            <a:r>
              <a:rPr lang="ja" sz="1050">
                <a:latin typeface="Meiryo UI" panose="020B0604030504040204" pitchFamily="50" charset="-128"/>
                <a:ea typeface="Meiryo UI" panose="020B0604030504040204" pitchFamily="50" charset="-128"/>
                <a:cs typeface="Segoe UI" panose="020B0502040204020203" pitchFamily="34" charset="0"/>
              </a:rPr>
              <a:t>をクリックし、[</a:t>
            </a:r>
            <a:r>
              <a:rPr lang="ja" sz="1050" b="1">
                <a:latin typeface="Meiryo UI" panose="020B0604030504040204" pitchFamily="50" charset="-128"/>
                <a:ea typeface="Meiryo UI" panose="020B0604030504040204" pitchFamily="50" charset="-128"/>
                <a:cs typeface="Segoe UI" panose="020B0502040204020203" pitchFamily="34" charset="0"/>
              </a:rPr>
              <a:t>数値フィルター</a:t>
            </a:r>
            <a:r>
              <a:rPr lang="ja" sz="1050">
                <a:latin typeface="Meiryo UI" panose="020B0604030504040204" pitchFamily="50" charset="-128"/>
                <a:ea typeface="Meiryo UI" panose="020B0604030504040204" pitchFamily="50" charset="-128"/>
                <a:cs typeface="Segoe UI" panose="020B0502040204020203" pitchFamily="34" charset="0"/>
              </a:rPr>
              <a:t>]、[</a:t>
            </a:r>
            <a:r>
              <a:rPr lang="ja" sz="1050" b="1">
                <a:latin typeface="Meiryo UI" panose="020B0604030504040204" pitchFamily="50" charset="-128"/>
                <a:ea typeface="Meiryo UI" panose="020B0604030504040204" pitchFamily="50" charset="-128"/>
                <a:cs typeface="Segoe UI" panose="020B0502040204020203" pitchFamily="34" charset="0"/>
              </a:rPr>
              <a:t>指定の値より大きい</a:t>
            </a:r>
            <a:r>
              <a:rPr lang="ja" sz="1050">
                <a:latin typeface="Meiryo UI" panose="020B0604030504040204" pitchFamily="50" charset="-128"/>
                <a:ea typeface="Meiryo UI" panose="020B0604030504040204" pitchFamily="50" charset="-128"/>
                <a:cs typeface="Segoe UI" panose="020B0502040204020203" pitchFamily="34" charset="0"/>
              </a:rPr>
              <a:t>] の順にクリックし、</a:t>
            </a:r>
            <a:r>
              <a:rPr lang="ja" sz="1050" b="1">
                <a:latin typeface="Meiryo UI" panose="020B0604030504040204" pitchFamily="50" charset="-128"/>
                <a:ea typeface="Meiryo UI" panose="020B0604030504040204" pitchFamily="50" charset="-128"/>
                <a:cs typeface="Segoe UI" panose="020B0502040204020203" pitchFamily="34" charset="0"/>
              </a:rPr>
              <a:t>25</a:t>
            </a:r>
            <a:r>
              <a:rPr lang="en-US" altLang="ja" sz="1050" b="1">
                <a:latin typeface="Meiryo UI" panose="020B0604030504040204" pitchFamily="50" charset="-128"/>
                <a:ea typeface="Meiryo UI" panose="020B0604030504040204" pitchFamily="50" charset="-128"/>
                <a:cs typeface="Segoe UI" panose="020B0502040204020203" pitchFamily="34" charset="0"/>
              </a:rPr>
              <a:t> </a:t>
            </a:r>
            <a:r>
              <a:rPr lang="ja" sz="1050">
                <a:latin typeface="Meiryo UI" panose="020B0604030504040204" pitchFamily="50" charset="-128"/>
                <a:ea typeface="Meiryo UI" panose="020B0604030504040204" pitchFamily="50" charset="-128"/>
                <a:cs typeface="Segoe UI" panose="020B0502040204020203" pitchFamily="34" charset="0"/>
              </a:rPr>
              <a:t>と入力します。[</a:t>
            </a:r>
            <a:r>
              <a:rPr lang="ja" sz="1050" b="1">
                <a:latin typeface="Meiryo UI" panose="020B0604030504040204" pitchFamily="50" charset="-128"/>
                <a:ea typeface="Meiryo UI" panose="020B0604030504040204" pitchFamily="50" charset="-128"/>
                <a:cs typeface="Segoe UI" panose="020B0502040204020203" pitchFamily="34" charset="0"/>
              </a:rPr>
              <a:t>OK</a:t>
            </a:r>
            <a:r>
              <a:rPr lang="ja" sz="1050">
                <a:latin typeface="Meiryo UI" panose="020B0604030504040204" pitchFamily="50" charset="-128"/>
                <a:ea typeface="Meiryo UI" panose="020B0604030504040204" pitchFamily="50" charset="-128"/>
                <a:cs typeface="Segoe UI" panose="020B0502040204020203" pitchFamily="34" charset="0"/>
              </a:rPr>
              <a:t>] をクリックします。</a:t>
            </a:r>
            <a:br>
              <a:rPr lang="en-US" sz="1050">
                <a:latin typeface="Meiryo UI" panose="020B0604030504040204" pitchFamily="50" charset="-128"/>
                <a:ea typeface="Meiryo UI" panose="020B0604030504040204" pitchFamily="50" charset="-128"/>
                <a:cs typeface="Segoe UI" panose="020B0502040204020203" pitchFamily="34" charset="0"/>
              </a:rPr>
            </a:br>
            <a:r>
              <a:rPr lang="ja" sz="1050">
                <a:latin typeface="Meiryo UI" panose="020B0604030504040204" pitchFamily="50" charset="-128"/>
                <a:ea typeface="Meiryo UI" panose="020B0604030504040204" pitchFamily="50" charset="-128"/>
                <a:cs typeface="Segoe UI" panose="020B0502040204020203" pitchFamily="34" charset="0"/>
              </a:rPr>
              <a:t>平均より上でフィルター処理された 3 つの行のうち、食料品が 25 より大きい 2 つの行が表示されます。</a:t>
            </a:r>
          </a:p>
        </xdr:txBody>
      </xdr:sp>
      <xdr:sp macro="" textlink="">
        <xdr:nvSpPr>
          <xdr:cNvPr id="46" name="円 140" descr="2">
            <a:extLst>
              <a:ext uri="{FF2B5EF4-FFF2-40B4-BE49-F238E27FC236}">
                <a16:creationId xmlns:a16="http://schemas.microsoft.com/office/drawing/2014/main" id="{98F1FC21-01ED-4C2D-B17A-D508E1795183}"/>
              </a:ext>
            </a:extLst>
          </xdr:cNvPr>
          <xdr:cNvSpPr/>
        </xdr:nvSpPr>
        <xdr:spPr>
          <a:xfrm>
            <a:off x="622274" y="1101207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2</a:t>
            </a:r>
          </a:p>
        </xdr:txBody>
      </xdr:sp>
      <xdr:pic>
        <xdr:nvPicPr>
          <xdr:cNvPr id="47" name="図 46" descr="フィルター ボタン">
            <a:extLst>
              <a:ext uri="{FF2B5EF4-FFF2-40B4-BE49-F238E27FC236}">
                <a16:creationId xmlns:a16="http://schemas.microsoft.com/office/drawing/2014/main" id="{CF256C65-4026-42BA-8331-CE1A8F2A40BB}"/>
              </a:ext>
            </a:extLst>
          </xdr:cNvPr>
          <xdr:cNvPicPr>
            <a:picLocks noChangeAspect="1"/>
          </xdr:cNvPicPr>
        </xdr:nvPicPr>
        <xdr:blipFill rotWithShape="1">
          <a:blip xmlns:r="http://schemas.openxmlformats.org/officeDocument/2006/relationships" r:embed="rId4"/>
          <a:srcRect l="16000" t="17242" r="15000" b="24137"/>
          <a:stretch/>
        </xdr:blipFill>
        <xdr:spPr>
          <a:xfrm>
            <a:off x="2824326" y="10366068"/>
            <a:ext cx="140102" cy="138072"/>
          </a:xfrm>
          <a:prstGeom prst="rect">
            <a:avLst/>
          </a:prstGeom>
        </xdr:spPr>
      </xdr:pic>
      <xdr:pic>
        <xdr:nvPicPr>
          <xdr:cNvPr id="48" name="図 47" descr="フィルター ボタン">
            <a:extLst>
              <a:ext uri="{FF2B5EF4-FFF2-40B4-BE49-F238E27FC236}">
                <a16:creationId xmlns:a16="http://schemas.microsoft.com/office/drawing/2014/main" id="{87657EC7-CCE7-4B3B-AA30-EC0822D3C28A}"/>
              </a:ext>
            </a:extLst>
          </xdr:cNvPr>
          <xdr:cNvPicPr>
            <a:picLocks noChangeAspect="1"/>
          </xdr:cNvPicPr>
        </xdr:nvPicPr>
        <xdr:blipFill rotWithShape="1">
          <a:blip xmlns:r="http://schemas.openxmlformats.org/officeDocument/2006/relationships" r:embed="rId4"/>
          <a:srcRect l="16000" t="17242" r="15000" b="24137"/>
          <a:stretch/>
        </xdr:blipFill>
        <xdr:spPr>
          <a:xfrm>
            <a:off x="5010328" y="11156944"/>
            <a:ext cx="140102" cy="138072"/>
          </a:xfrm>
          <a:prstGeom prst="rect">
            <a:avLst/>
          </a:prstGeom>
        </xdr:spPr>
      </xdr:pic>
    </xdr:grpSp>
    <xdr:clientData/>
  </xdr:absoluteAnchor>
  <xdr:absoluteAnchor>
    <xdr:pos x="332676" y="13125450"/>
    <xdr:ext cx="5695950" cy="2957474"/>
    <xdr:grpSp>
      <xdr:nvGrpSpPr>
        <xdr:cNvPr id="49" name="Web 上のその他の情報" descr="Web 上のその他の情報。Web へのリンクが含まれています。&#10;ページのトップへ&#10;次の手順へ">
          <a:extLst>
            <a:ext uri="{FF2B5EF4-FFF2-40B4-BE49-F238E27FC236}">
              <a16:creationId xmlns:a16="http://schemas.microsoft.com/office/drawing/2014/main" id="{FBC78974-EF7C-4B84-A9A5-383570E8648A}"/>
            </a:ext>
          </a:extLst>
        </xdr:cNvPr>
        <xdr:cNvGrpSpPr/>
      </xdr:nvGrpSpPr>
      <xdr:grpSpPr>
        <a:xfrm>
          <a:off x="332676" y="13125450"/>
          <a:ext cx="5695950" cy="2957474"/>
          <a:chOff x="389826" y="12352299"/>
          <a:chExt cx="5695950" cy="2806700"/>
        </a:xfrm>
      </xdr:grpSpPr>
      <xdr:sp macro="" textlink="">
        <xdr:nvSpPr>
          <xdr:cNvPr id="50" name="四角形 142" descr="背景">
            <a:extLst>
              <a:ext uri="{FF2B5EF4-FFF2-40B4-BE49-F238E27FC236}">
                <a16:creationId xmlns:a16="http://schemas.microsoft.com/office/drawing/2014/main" id="{E8193A22-F819-4300-926C-F489863519D5}"/>
              </a:ext>
            </a:extLst>
          </xdr:cNvPr>
          <xdr:cNvSpPr/>
        </xdr:nvSpPr>
        <xdr:spPr>
          <a:xfrm>
            <a:off x="389826" y="12352299"/>
            <a:ext cx="5695950" cy="28067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51" name="手順" descr="Web 上のその他の情報">
            <a:extLst>
              <a:ext uri="{FF2B5EF4-FFF2-40B4-BE49-F238E27FC236}">
                <a16:creationId xmlns:a16="http://schemas.microsoft.com/office/drawing/2014/main" id="{F0A02527-BF83-4A8E-8EA0-2232A1758033}"/>
              </a:ext>
            </a:extLst>
          </xdr:cNvPr>
          <xdr:cNvSpPr txBox="1"/>
        </xdr:nvSpPr>
        <xdr:spPr>
          <a:xfrm>
            <a:off x="621574" y="12470996"/>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Web 上のその他の情報</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52" name="直線​​コネクタ 144" descr="装飾線">
            <a:extLst>
              <a:ext uri="{FF2B5EF4-FFF2-40B4-BE49-F238E27FC236}">
                <a16:creationId xmlns:a16="http://schemas.microsoft.com/office/drawing/2014/main" id="{28440A13-D730-49BE-A6AE-35F33DAC0E72}"/>
              </a:ext>
            </a:extLst>
          </xdr:cNvPr>
          <xdr:cNvCxnSpPr>
            <a:cxnSpLocks/>
          </xdr:cNvCxnSpPr>
        </xdr:nvCxnSpPr>
        <xdr:spPr>
          <a:xfrm>
            <a:off x="624750" y="12978409"/>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3" name="[次へ] ボタン" descr="ページのトップへ。セル A1 へのハイパーリンクが設定されています">
            <a:hlinkClick xmlns:r="http://schemas.openxmlformats.org/officeDocument/2006/relationships" r:id="rId7" tooltip="このワークシートのセル A1 に戻るときに選択します"/>
            <a:extLst>
              <a:ext uri="{FF2B5EF4-FFF2-40B4-BE49-F238E27FC236}">
                <a16:creationId xmlns:a16="http://schemas.microsoft.com/office/drawing/2014/main" id="{1252CBE5-01C9-41FF-A931-CF22DD92FBFB}"/>
              </a:ext>
            </a:extLst>
          </xdr:cNvPr>
          <xdr:cNvSpPr/>
        </xdr:nvSpPr>
        <xdr:spPr>
          <a:xfrm>
            <a:off x="624750" y="14382711"/>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ja" sz="1200">
                <a:solidFill>
                  <a:srgbClr val="0B744D"/>
                </a:solidFill>
                <a:latin typeface="Meiryo UI" panose="020B0604030504040204" pitchFamily="50" charset="-128"/>
                <a:ea typeface="Meiryo UI" panose="020B0604030504040204" pitchFamily="50" charset="-128"/>
                <a:cs typeface="Segoe UI" pitchFamily="34" charset="0"/>
              </a:rPr>
              <a:t>ページのトップへ</a:t>
            </a:r>
          </a:p>
        </xdr:txBody>
      </xdr:sp>
      <xdr:cxnSp macro="">
        <xdr:nvCxnSpPr>
          <xdr:cNvPr id="54" name="直線​​コネクタ 146" descr="装飾線">
            <a:extLst>
              <a:ext uri="{FF2B5EF4-FFF2-40B4-BE49-F238E27FC236}">
                <a16:creationId xmlns:a16="http://schemas.microsoft.com/office/drawing/2014/main" id="{D66A18B3-B603-4D72-9879-5FAF70334FAD}"/>
              </a:ext>
            </a:extLst>
          </xdr:cNvPr>
          <xdr:cNvCxnSpPr>
            <a:cxnSpLocks/>
          </xdr:cNvCxnSpPr>
        </xdr:nvCxnSpPr>
        <xdr:spPr>
          <a:xfrm>
            <a:off x="624750" y="14142998"/>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5" name="[次へ] ボタン" descr="[次の手順へ] ボタン。次のシートへのハイパーリンクが設定されています">
            <a:hlinkClick xmlns:r="http://schemas.openxmlformats.org/officeDocument/2006/relationships" r:id="rId3" tooltip="次の手順に進むときに選択します"/>
            <a:extLst>
              <a:ext uri="{FF2B5EF4-FFF2-40B4-BE49-F238E27FC236}">
                <a16:creationId xmlns:a16="http://schemas.microsoft.com/office/drawing/2014/main" id="{6E484F1A-C2D7-4E86-A009-2CD95EBE60D3}"/>
              </a:ext>
            </a:extLst>
          </xdr:cNvPr>
          <xdr:cNvSpPr/>
        </xdr:nvSpPr>
        <xdr:spPr>
          <a:xfrm>
            <a:off x="4683696" y="14573212"/>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ja" sz="1200">
                <a:solidFill>
                  <a:srgbClr val="0B744D"/>
                </a:solidFill>
                <a:latin typeface="Meiryo UI" panose="020B0604030504040204" pitchFamily="50" charset="-128"/>
                <a:ea typeface="Meiryo UI" panose="020B0604030504040204" pitchFamily="50" charset="-128"/>
                <a:cs typeface="Segoe UI" pitchFamily="34" charset="0"/>
              </a:rPr>
              <a:t>次の手順へ</a:t>
            </a:r>
          </a:p>
        </xdr:txBody>
      </xdr:sp>
      <xdr:sp macro="" textlink="">
        <xdr:nvSpPr>
          <xdr:cNvPr id="56" name="手順" descr="範囲または表のデータを並べ替えます。Web へのハイパーリンクが設定されています">
            <a:hlinkClick xmlns:r="http://schemas.openxmlformats.org/officeDocument/2006/relationships" r:id="rId8" tooltip="範囲またはテーブルのデータの並べ替えについて Web を参照するときに選択します"/>
            <a:extLst>
              <a:ext uri="{FF2B5EF4-FFF2-40B4-BE49-F238E27FC236}">
                <a16:creationId xmlns:a16="http://schemas.microsoft.com/office/drawing/2014/main" id="{AAB36D02-7DDE-4650-810D-07C06D1B1990}"/>
              </a:ext>
            </a:extLst>
          </xdr:cNvPr>
          <xdr:cNvSpPr txBox="1"/>
        </xdr:nvSpPr>
        <xdr:spPr>
          <a:xfrm>
            <a:off x="1028609" y="13147147"/>
            <a:ext cx="2409916"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05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範囲またはテーブルのデータを並べ替える</a:t>
            </a:r>
          </a:p>
        </xdr:txBody>
      </xdr:sp>
      <xdr:pic>
        <xdr:nvPicPr>
          <xdr:cNvPr id="57" name="グラフィック 22" descr="矢印">
            <a:hlinkClick xmlns:r="http://schemas.openxmlformats.org/officeDocument/2006/relationships" r:id="rId8" tooltip="Web で詳細情報を参照するときに選択します"/>
            <a:extLst>
              <a:ext uri="{FF2B5EF4-FFF2-40B4-BE49-F238E27FC236}">
                <a16:creationId xmlns:a16="http://schemas.microsoft.com/office/drawing/2014/main" id="{8F4E3D91-4564-499F-80B8-911A64C0714E}"/>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601329" y="13051870"/>
            <a:ext cx="454554" cy="448472"/>
          </a:xfrm>
          <a:prstGeom prst="rect">
            <a:avLst/>
          </a:prstGeom>
        </xdr:spPr>
      </xdr:pic>
      <xdr:sp macro="" textlink="">
        <xdr:nvSpPr>
          <xdr:cNvPr id="58" name="手順" descr="範囲または表のデータをフィルター処理します。Web へのハイパーリンクが設定されています">
            <a:hlinkClick xmlns:r="http://schemas.openxmlformats.org/officeDocument/2006/relationships" r:id="rId11" tooltip="範囲またはテーブルのデータのフィルター処理について Web を参照するときに選択します"/>
            <a:extLst>
              <a:ext uri="{FF2B5EF4-FFF2-40B4-BE49-F238E27FC236}">
                <a16:creationId xmlns:a16="http://schemas.microsoft.com/office/drawing/2014/main" id="{9516429F-72CD-4079-BB33-7F55F412F260}"/>
              </a:ext>
            </a:extLst>
          </xdr:cNvPr>
          <xdr:cNvSpPr txBox="1"/>
        </xdr:nvSpPr>
        <xdr:spPr>
          <a:xfrm>
            <a:off x="1028609" y="13611754"/>
            <a:ext cx="2829016"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05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範囲またはテーブルのデータにフィルターを適用する</a:t>
            </a:r>
          </a:p>
        </xdr:txBody>
      </xdr:sp>
      <xdr:pic>
        <xdr:nvPicPr>
          <xdr:cNvPr id="59" name="グラフィック 22" descr="矢印">
            <a:hlinkClick xmlns:r="http://schemas.openxmlformats.org/officeDocument/2006/relationships" r:id="rId11" tooltip="Web で詳細情報を参照するときに選択します"/>
            <a:extLst>
              <a:ext uri="{FF2B5EF4-FFF2-40B4-BE49-F238E27FC236}">
                <a16:creationId xmlns:a16="http://schemas.microsoft.com/office/drawing/2014/main" id="{5876EF64-26E1-4EB1-93D6-9ED6A6D599C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601329" y="13509724"/>
            <a:ext cx="454554" cy="448472"/>
          </a:xfrm>
          <a:prstGeom prst="rect">
            <a:avLst/>
          </a:prstGeom>
        </xdr:spPr>
      </xdr:pic>
    </xdr:grpSp>
    <xdr:clientData/>
  </xdr:absoluteAnchor>
</xdr:wsDr>
</file>

<file path=xl/drawings/drawing7.xml><?xml version="1.0" encoding="utf-8"?>
<xdr:wsDr xmlns:xdr="http://schemas.openxmlformats.org/drawingml/2006/spreadsheetDrawing" xmlns:a="http://schemas.openxmlformats.org/drawingml/2006/main">
  <xdr:oneCellAnchor>
    <xdr:from>
      <xdr:col>0</xdr:col>
      <xdr:colOff>333375</xdr:colOff>
      <xdr:row>0</xdr:row>
      <xdr:rowOff>266700</xdr:rowOff>
    </xdr:from>
    <xdr:ext cx="5695950" cy="4857750"/>
    <xdr:grpSp>
      <xdr:nvGrpSpPr>
        <xdr:cNvPr id="2" name="たいへん役に立つテーブル" descr="たいへん役に立つテーブル&#10;テーブルは、特殊な機能や便利な機能を提供します。テーブルを作成する方法は、次のとおりです。&#10;右側にあるデータ内をクリックして、[挿入]、[テーブル]、[OK] の順にクリックします。&#10;これで、テーブルが作成されました。これは、特殊な機能を持つセルの集まりです。初心者の場合:テーブルは、縞模様なので、読みやすくなります。&#10;また、新しい行を簡単に作成できます。[肉類] の下の空のセルにテキストを入力し、Enter キーを押します。テーブルの新しい行が表示されます。&#10;また、新しい列を簡単に作成できます。テーブルの右下隅にあるサイズ変更ハンドルをクリックし、右 2 列にドラッグします。&#10;2 つの列がどのように作成および書式設定されたか、またテキスト [1 月] と [2 月] がフィルされたことに注目してください。&#10;さらに詳しく&#10;次の手順へ">
          <a:extLst>
            <a:ext uri="{FF2B5EF4-FFF2-40B4-BE49-F238E27FC236}">
              <a16:creationId xmlns:a16="http://schemas.microsoft.com/office/drawing/2014/main" id="{3C38A32E-9FF0-4110-8CEF-7A9E70B8D4FC}"/>
            </a:ext>
          </a:extLst>
        </xdr:cNvPr>
        <xdr:cNvGrpSpPr/>
      </xdr:nvGrpSpPr>
      <xdr:grpSpPr>
        <a:xfrm>
          <a:off x="333375" y="266700"/>
          <a:ext cx="5695950" cy="4857750"/>
          <a:chOff x="333375" y="266700"/>
          <a:chExt cx="5695950" cy="4857750"/>
        </a:xfrm>
      </xdr:grpSpPr>
      <xdr:sp macro="" textlink="">
        <xdr:nvSpPr>
          <xdr:cNvPr id="3" name="四角形 94" descr="背景">
            <a:extLst>
              <a:ext uri="{FF2B5EF4-FFF2-40B4-BE49-F238E27FC236}">
                <a16:creationId xmlns:a16="http://schemas.microsoft.com/office/drawing/2014/main" id="{C66FA278-7A4C-457A-8108-E31D36E0E2ED}"/>
              </a:ext>
            </a:extLst>
          </xdr:cNvPr>
          <xdr:cNvSpPr/>
        </xdr:nvSpPr>
        <xdr:spPr>
          <a:xfrm>
            <a:off x="333375" y="266700"/>
            <a:ext cx="5695950" cy="48577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4" name="手順" descr="たいへん役に立つテーブル">
            <a:extLst>
              <a:ext uri="{FF2B5EF4-FFF2-40B4-BE49-F238E27FC236}">
                <a16:creationId xmlns:a16="http://schemas.microsoft.com/office/drawing/2014/main" id="{2A05FA59-5E30-4316-9553-9E9912606A61}"/>
              </a:ext>
            </a:extLst>
          </xdr:cNvPr>
          <xdr:cNvSpPr txBox="1"/>
        </xdr:nvSpPr>
        <xdr:spPr>
          <a:xfrm>
            <a:off x="565123" y="3853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24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たいへん役に立つテーブル</a:t>
            </a:r>
            <a:endParaRPr lang="en-US" sz="240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5" name="直線​​コネクタ 96" descr="装飾線">
            <a:extLst>
              <a:ext uri="{FF2B5EF4-FFF2-40B4-BE49-F238E27FC236}">
                <a16:creationId xmlns:a16="http://schemas.microsoft.com/office/drawing/2014/main" id="{8746FB41-6116-4835-BF10-13936D157F6F}"/>
              </a:ext>
            </a:extLst>
          </xdr:cNvPr>
          <xdr:cNvCxnSpPr>
            <a:cxnSpLocks/>
          </xdr:cNvCxnSpPr>
        </xdr:nvCxnSpPr>
        <xdr:spPr>
          <a:xfrm>
            <a:off x="568299" y="8928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6" name="[次へ] ボタン" descr="さらに詳しく">
            <a:extLst>
              <a:ext uri="{FF2B5EF4-FFF2-40B4-BE49-F238E27FC236}">
                <a16:creationId xmlns:a16="http://schemas.microsoft.com/office/drawing/2014/main" id="{5C6FAE1F-1FF5-439D-87E0-18D9F2BAF1B4}"/>
              </a:ext>
            </a:extLst>
          </xdr:cNvPr>
          <xdr:cNvSpPr/>
        </xdr:nvSpPr>
        <xdr:spPr>
          <a:xfrm>
            <a:off x="568299" y="4337807"/>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ja" sz="1200">
                <a:solidFill>
                  <a:srgbClr val="0B744D"/>
                </a:solidFill>
                <a:latin typeface="Meiryo UI" panose="020B0604030504040204" pitchFamily="50" charset="-128"/>
                <a:ea typeface="Meiryo UI" panose="020B0604030504040204" pitchFamily="50" charset="-128"/>
                <a:cs typeface="Segoe UI" pitchFamily="34" charset="0"/>
              </a:rPr>
              <a:t>さらに詳しく</a:t>
            </a:r>
          </a:p>
        </xdr:txBody>
      </xdr:sp>
      <xdr:cxnSp macro="">
        <xdr:nvCxnSpPr>
          <xdr:cNvPr id="7" name="直線​​コネクタ 98" descr="装飾線">
            <a:extLst>
              <a:ext uri="{FF2B5EF4-FFF2-40B4-BE49-F238E27FC236}">
                <a16:creationId xmlns:a16="http://schemas.microsoft.com/office/drawing/2014/main" id="{64CF9FE7-C2DF-446B-834E-4740D6B8D353}"/>
              </a:ext>
            </a:extLst>
          </xdr:cNvPr>
          <xdr:cNvCxnSpPr>
            <a:cxnSpLocks/>
          </xdr:cNvCxnSpPr>
        </xdr:nvCxnSpPr>
        <xdr:spPr>
          <a:xfrm>
            <a:off x="568299" y="40767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 name="[次へ] ボタン" descr="[次の手順へ] ボタン。次のシートへのハイパーリンクが設定されています">
            <a:hlinkClick xmlns:r="http://schemas.openxmlformats.org/officeDocument/2006/relationships" r:id="rId1" tooltip="次の手順に進むときに選択します"/>
            <a:extLst>
              <a:ext uri="{FF2B5EF4-FFF2-40B4-BE49-F238E27FC236}">
                <a16:creationId xmlns:a16="http://schemas.microsoft.com/office/drawing/2014/main" id="{88DF4DC1-7010-4B24-9314-7EB0ECB352B6}"/>
              </a:ext>
            </a:extLst>
          </xdr:cNvPr>
          <xdr:cNvSpPr/>
        </xdr:nvSpPr>
        <xdr:spPr>
          <a:xfrm>
            <a:off x="4627245" y="433780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ja" sz="1200">
                <a:solidFill>
                  <a:srgbClr val="0B744D"/>
                </a:solidFill>
                <a:latin typeface="Meiryo UI" panose="020B0604030504040204" pitchFamily="50" charset="-128"/>
                <a:ea typeface="Meiryo UI" panose="020B0604030504040204" pitchFamily="50" charset="-128"/>
                <a:cs typeface="Segoe UI" pitchFamily="34" charset="0"/>
              </a:rPr>
              <a:t>次の手順へ</a:t>
            </a:r>
          </a:p>
        </xdr:txBody>
      </xdr:sp>
      <xdr:sp macro="" textlink="">
        <xdr:nvSpPr>
          <xdr:cNvPr id="9" name="手順" descr="テーブルは、特殊な機能や便利な機能を提供します。テーブルを作成する方法は、次のとおりです。">
            <a:extLst>
              <a:ext uri="{FF2B5EF4-FFF2-40B4-BE49-F238E27FC236}">
                <a16:creationId xmlns:a16="http://schemas.microsoft.com/office/drawing/2014/main" id="{53CFC586-3652-46EA-BC29-0205A0A9134D}"/>
              </a:ext>
            </a:extLst>
          </xdr:cNvPr>
          <xdr:cNvSpPr txBox="1"/>
        </xdr:nvSpPr>
        <xdr:spPr>
          <a:xfrm>
            <a:off x="561975" y="966420"/>
            <a:ext cx="5295900" cy="3289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テーブルは、特殊な機能や便利な機能を提供します。テーブルを作成する方法は、次のとおりです。</a:t>
            </a:r>
          </a:p>
        </xdr:txBody>
      </xdr:sp>
      <xdr:sp macro="" textlink="">
        <xdr:nvSpPr>
          <xdr:cNvPr id="10" name="手順" descr="右側にあるデータ内をクリックして、[挿入]、[テーブル]、[OK] の順にクリックします">
            <a:extLst>
              <a:ext uri="{FF2B5EF4-FFF2-40B4-BE49-F238E27FC236}">
                <a16:creationId xmlns:a16="http://schemas.microsoft.com/office/drawing/2014/main" id="{718BD4C2-E172-442F-A000-C3B58F65E949}"/>
              </a:ext>
            </a:extLst>
          </xdr:cNvPr>
          <xdr:cNvSpPr txBox="1"/>
        </xdr:nvSpPr>
        <xdr:spPr>
          <a:xfrm>
            <a:off x="972158" y="1312534"/>
            <a:ext cx="4809516" cy="4114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右側にあるデータ内をクリックして、[</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挿入</a:t>
            </a:r>
            <a:r>
              <a:rPr lang="ja" sz="1100" b="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テーブル</a:t>
            </a:r>
            <a:r>
              <a:rPr lang="ja" sz="1100" b="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OK</a:t>
            </a:r>
            <a:r>
              <a:rPr lang="ja" sz="1100" b="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の順にクリックします。</a:t>
            </a:r>
            <a:endParaRPr kumimoji="0" lang="en-US"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11" name="円 102" descr="1">
            <a:extLst>
              <a:ext uri="{FF2B5EF4-FFF2-40B4-BE49-F238E27FC236}">
                <a16:creationId xmlns:a16="http://schemas.microsoft.com/office/drawing/2014/main" id="{EB2CD40C-414E-4853-9885-A4FAC3BA05A4}"/>
              </a:ext>
            </a:extLst>
          </xdr:cNvPr>
          <xdr:cNvSpPr/>
        </xdr:nvSpPr>
        <xdr:spPr>
          <a:xfrm>
            <a:off x="565124" y="12700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1</a:t>
            </a:r>
          </a:p>
        </xdr:txBody>
      </xdr:sp>
      <xdr:sp macro="" textlink="">
        <xdr:nvSpPr>
          <xdr:cNvPr id="12" name="手順" descr="これで、テーブルが作成されました。これは、特殊な機能を持つセルの集まりです。初心者の場合:テーブルは、縞模様なので、読みやすくなります">
            <a:extLst>
              <a:ext uri="{FF2B5EF4-FFF2-40B4-BE49-F238E27FC236}">
                <a16:creationId xmlns:a16="http://schemas.microsoft.com/office/drawing/2014/main" id="{D3923635-85F5-4EF6-93B9-26F8086E8292}"/>
              </a:ext>
            </a:extLst>
          </xdr:cNvPr>
          <xdr:cNvSpPr txBox="1"/>
        </xdr:nvSpPr>
        <xdr:spPr>
          <a:xfrm>
            <a:off x="972157" y="1799455"/>
            <a:ext cx="4809517" cy="5436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これで、テーブルが作成されました。これは、特殊な機能を持つセルの集まりです。初心者の場合:テーブルは、縞模様なので、読みやすくなります。</a:t>
            </a:r>
          </a:p>
        </xdr:txBody>
      </xdr:sp>
      <xdr:sp macro="" textlink="">
        <xdr:nvSpPr>
          <xdr:cNvPr id="13" name="円 104" descr="2">
            <a:extLst>
              <a:ext uri="{FF2B5EF4-FFF2-40B4-BE49-F238E27FC236}">
                <a16:creationId xmlns:a16="http://schemas.microsoft.com/office/drawing/2014/main" id="{89210834-7638-4D6A-8C59-FCC47FEE1E34}"/>
              </a:ext>
            </a:extLst>
          </xdr:cNvPr>
          <xdr:cNvSpPr/>
        </xdr:nvSpPr>
        <xdr:spPr>
          <a:xfrm>
            <a:off x="565124" y="175695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2</a:t>
            </a:r>
          </a:p>
        </xdr:txBody>
      </xdr:sp>
      <xdr:sp macro="" textlink="">
        <xdr:nvSpPr>
          <xdr:cNvPr id="14" name="手順" descr="また、新しい行を簡単に作成できます。[肉類] の下の空のセルにテキストを入力し、Enter キーを押します。テーブルの新しい行が表示されます">
            <a:extLst>
              <a:ext uri="{FF2B5EF4-FFF2-40B4-BE49-F238E27FC236}">
                <a16:creationId xmlns:a16="http://schemas.microsoft.com/office/drawing/2014/main" id="{1075F8A1-7190-4978-B831-55B5E4DDEB44}"/>
              </a:ext>
            </a:extLst>
          </xdr:cNvPr>
          <xdr:cNvSpPr txBox="1"/>
        </xdr:nvSpPr>
        <xdr:spPr>
          <a:xfrm>
            <a:off x="972158" y="2351196"/>
            <a:ext cx="4809516" cy="477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また、新しい行を簡単に作成できます。[</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肉類</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の下の空のセルにテキストを入力し、Enter キーを押します。テーブルの新しい行が表示されます。</a:t>
            </a:r>
          </a:p>
        </xdr:txBody>
      </xdr:sp>
      <xdr:sp macro="" textlink="">
        <xdr:nvSpPr>
          <xdr:cNvPr id="15" name="円 106" descr="3">
            <a:extLst>
              <a:ext uri="{FF2B5EF4-FFF2-40B4-BE49-F238E27FC236}">
                <a16:creationId xmlns:a16="http://schemas.microsoft.com/office/drawing/2014/main" id="{10C93278-EC93-4FC2-BD1F-D81A004FAF92}"/>
              </a:ext>
            </a:extLst>
          </xdr:cNvPr>
          <xdr:cNvSpPr/>
        </xdr:nvSpPr>
        <xdr:spPr>
          <a:xfrm>
            <a:off x="565124" y="230869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3</a:t>
            </a:r>
          </a:p>
        </xdr:txBody>
      </xdr:sp>
      <xdr:sp macro="" textlink="">
        <xdr:nvSpPr>
          <xdr:cNvPr id="16" name="手順" descr="また、新しい列を簡単に作成できます。テーブルの右下隅にあるサイズ変更ハンドルをクリックし、右 2 列にドラッグします">
            <a:extLst>
              <a:ext uri="{FF2B5EF4-FFF2-40B4-BE49-F238E27FC236}">
                <a16:creationId xmlns:a16="http://schemas.microsoft.com/office/drawing/2014/main" id="{38874DF5-06C2-42F2-B986-D785A8539FCF}"/>
              </a:ext>
            </a:extLst>
          </xdr:cNvPr>
          <xdr:cNvSpPr txBox="1"/>
        </xdr:nvSpPr>
        <xdr:spPr>
          <a:xfrm>
            <a:off x="972158" y="2888044"/>
            <a:ext cx="4809516" cy="474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また、新しい列を簡単に作成できます。</a:t>
            </a: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テーブルの右下隅にあるサイズ変更ハンドル</a:t>
            </a:r>
            <a:r>
              <a:rPr lang="en-US" alt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  </a:t>
            </a: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をクリックし、右 2 列にドラッグします。</a:t>
            </a:r>
          </a:p>
        </xdr:txBody>
      </xdr:sp>
      <xdr:sp macro="" textlink="">
        <xdr:nvSpPr>
          <xdr:cNvPr id="17" name="円 108" descr="4">
            <a:extLst>
              <a:ext uri="{FF2B5EF4-FFF2-40B4-BE49-F238E27FC236}">
                <a16:creationId xmlns:a16="http://schemas.microsoft.com/office/drawing/2014/main" id="{27A44FDF-B2B9-4FCA-B38B-66606E03AFB6}"/>
              </a:ext>
            </a:extLst>
          </xdr:cNvPr>
          <xdr:cNvSpPr/>
        </xdr:nvSpPr>
        <xdr:spPr>
          <a:xfrm>
            <a:off x="565124" y="284554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4</a:t>
            </a:r>
          </a:p>
        </xdr:txBody>
      </xdr:sp>
      <xdr:sp macro="" textlink="">
        <xdr:nvSpPr>
          <xdr:cNvPr id="18" name="手順" descr="2 つの列がどのように作成および書式設定されたか、またセル H5 と I5 にテキスト [1 月] と [2 月] がフィルされたことに注目してください">
            <a:extLst>
              <a:ext uri="{FF2B5EF4-FFF2-40B4-BE49-F238E27FC236}">
                <a16:creationId xmlns:a16="http://schemas.microsoft.com/office/drawing/2014/main" id="{149B0A3D-224B-4B72-8C5A-01E373A6B3CB}"/>
              </a:ext>
            </a:extLst>
          </xdr:cNvPr>
          <xdr:cNvSpPr txBox="1"/>
        </xdr:nvSpPr>
        <xdr:spPr>
          <a:xfrm>
            <a:off x="972158" y="3453057"/>
            <a:ext cx="4809516" cy="49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2 つの列がどのように作成および書式設定されたか、またテキスト [1月] と [2月] がフィルされたことに注目してください。</a:t>
            </a:r>
          </a:p>
        </xdr:txBody>
      </xdr:sp>
      <xdr:sp macro="" textlink="">
        <xdr:nvSpPr>
          <xdr:cNvPr id="19" name="円 110" descr="5">
            <a:extLst>
              <a:ext uri="{FF2B5EF4-FFF2-40B4-BE49-F238E27FC236}">
                <a16:creationId xmlns:a16="http://schemas.microsoft.com/office/drawing/2014/main" id="{D7DDCF03-F0CE-41E1-ABBF-AF08CCC8BC7B}"/>
              </a:ext>
            </a:extLst>
          </xdr:cNvPr>
          <xdr:cNvSpPr/>
        </xdr:nvSpPr>
        <xdr:spPr>
          <a:xfrm>
            <a:off x="565124" y="341055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5</a:t>
            </a:r>
          </a:p>
        </xdr:txBody>
      </xdr:sp>
      <xdr:pic>
        <xdr:nvPicPr>
          <xdr:cNvPr id="20" name="図 19" descr="サイズ変更ハンドル">
            <a:extLst>
              <a:ext uri="{FF2B5EF4-FFF2-40B4-BE49-F238E27FC236}">
                <a16:creationId xmlns:a16="http://schemas.microsoft.com/office/drawing/2014/main" id="{D7E09515-B4F0-49B9-B5FA-D14A5D858CB4}"/>
              </a:ext>
            </a:extLst>
          </xdr:cNvPr>
          <xdr:cNvPicPr>
            <a:picLocks noChangeAspect="1"/>
          </xdr:cNvPicPr>
        </xdr:nvPicPr>
        <xdr:blipFill rotWithShape="1">
          <a:blip xmlns:r="http://schemas.openxmlformats.org/officeDocument/2006/relationships" r:embed="rId2"/>
          <a:srcRect l="-9548" t="47707" r="-5"/>
          <a:stretch/>
        </xdr:blipFill>
        <xdr:spPr>
          <a:xfrm>
            <a:off x="5550352" y="3049533"/>
            <a:ext cx="73001" cy="79349"/>
          </a:xfrm>
          <a:prstGeom prst="rect">
            <a:avLst/>
          </a:prstGeom>
        </xdr:spPr>
      </xdr:pic>
    </xdr:grpSp>
    <xdr:clientData/>
  </xdr:oneCellAnchor>
  <xdr:oneCellAnchor>
    <xdr:from>
      <xdr:col>0</xdr:col>
      <xdr:colOff>323850</xdr:colOff>
      <xdr:row>27</xdr:row>
      <xdr:rowOff>0</xdr:rowOff>
    </xdr:from>
    <xdr:ext cx="5695950" cy="3632199"/>
    <xdr:grpSp>
      <xdr:nvGrpSpPr>
        <xdr:cNvPr id="21" name="テーブルの集計列" descr="テーブルの集計列&#10;テーブルによってもたらされる便利な機能の 1 つの例は、集計列です。数式を入力すると、自動的にその数式が下へ複写されます。そのしくみを示します。&#10;合計の下のセルを選択します。&#10;Alt キーと等号キーを押します。&#10;Enter キーを押します。&#10;SUM 数式が下へ複写されるので、手動で下へ複写する必要がありません">
          <a:extLst>
            <a:ext uri="{FF2B5EF4-FFF2-40B4-BE49-F238E27FC236}">
              <a16:creationId xmlns:a16="http://schemas.microsoft.com/office/drawing/2014/main" id="{ADE8651A-F897-4B6C-900E-0F60D4274088}"/>
            </a:ext>
          </a:extLst>
        </xdr:cNvPr>
        <xdr:cNvGrpSpPr/>
      </xdr:nvGrpSpPr>
      <xdr:grpSpPr>
        <a:xfrm>
          <a:off x="323850" y="5715000"/>
          <a:ext cx="5695950" cy="3632199"/>
          <a:chOff x="390525" y="5943600"/>
          <a:chExt cx="5695950" cy="3632199"/>
        </a:xfrm>
      </xdr:grpSpPr>
      <xdr:sp macro="" textlink="">
        <xdr:nvSpPr>
          <xdr:cNvPr id="22" name="四角形 118" descr="背景">
            <a:extLst>
              <a:ext uri="{FF2B5EF4-FFF2-40B4-BE49-F238E27FC236}">
                <a16:creationId xmlns:a16="http://schemas.microsoft.com/office/drawing/2014/main" id="{B11EF5DB-6139-4783-BAB2-447F43C0E498}"/>
              </a:ext>
            </a:extLst>
          </xdr:cNvPr>
          <xdr:cNvSpPr/>
        </xdr:nvSpPr>
        <xdr:spPr>
          <a:xfrm>
            <a:off x="390525" y="5943600"/>
            <a:ext cx="5695950" cy="363219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23" name="手順" descr="テーブルの集計列">
            <a:extLst>
              <a:ext uri="{FF2B5EF4-FFF2-40B4-BE49-F238E27FC236}">
                <a16:creationId xmlns:a16="http://schemas.microsoft.com/office/drawing/2014/main" id="{B1B4355C-8A6A-49D5-A8E6-1088E8BFB3E4}"/>
              </a:ext>
            </a:extLst>
          </xdr:cNvPr>
          <xdr:cNvSpPr txBox="1"/>
        </xdr:nvSpPr>
        <xdr:spPr>
          <a:xfrm>
            <a:off x="622273" y="6069511"/>
            <a:ext cx="5216551" cy="482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テーブルの集計列</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24" name="直線​​コネクタ 120" descr="装飾線">
            <a:extLst>
              <a:ext uri="{FF2B5EF4-FFF2-40B4-BE49-F238E27FC236}">
                <a16:creationId xmlns:a16="http://schemas.microsoft.com/office/drawing/2014/main" id="{33CA8DA1-30A2-4DBA-8C5C-242451EE3490}"/>
              </a:ext>
            </a:extLst>
          </xdr:cNvPr>
          <xdr:cNvCxnSpPr>
            <a:cxnSpLocks/>
          </xdr:cNvCxnSpPr>
        </xdr:nvCxnSpPr>
        <xdr:spPr>
          <a:xfrm>
            <a:off x="625449" y="656777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5" name="直線​​コネクタ 121" descr="装飾線">
            <a:extLst>
              <a:ext uri="{FF2B5EF4-FFF2-40B4-BE49-F238E27FC236}">
                <a16:creationId xmlns:a16="http://schemas.microsoft.com/office/drawing/2014/main" id="{D26914A6-3104-4305-AE7A-EC404FE2758A}"/>
              </a:ext>
            </a:extLst>
          </xdr:cNvPr>
          <xdr:cNvCxnSpPr>
            <a:cxnSpLocks/>
          </xdr:cNvCxnSpPr>
        </xdr:nvCxnSpPr>
        <xdr:spPr>
          <a:xfrm>
            <a:off x="625449" y="9356723"/>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6" name="手順" descr="テーブルによってもたらされる便利な機能の 1 つの例は、集計列です。数式を入力すると、自動的にその数式が下へ複写されます。そのしくみを示します。">
            <a:extLst>
              <a:ext uri="{FF2B5EF4-FFF2-40B4-BE49-F238E27FC236}">
                <a16:creationId xmlns:a16="http://schemas.microsoft.com/office/drawing/2014/main" id="{7C0F013D-9B6F-4A26-9916-DD705C30762C}"/>
              </a:ext>
            </a:extLst>
          </xdr:cNvPr>
          <xdr:cNvSpPr txBox="1"/>
        </xdr:nvSpPr>
        <xdr:spPr>
          <a:xfrm>
            <a:off x="619125" y="6640060"/>
            <a:ext cx="5300938" cy="558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テーブルによってもたらされる便利な機能の 1 つの例は、</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集計列</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です。数式を入力すると、自動的にその数式が下へ複写されます。そのしくみを示します。</a:t>
            </a:r>
          </a:p>
        </xdr:txBody>
      </xdr:sp>
      <xdr:sp macro="" textlink="">
        <xdr:nvSpPr>
          <xdr:cNvPr id="27" name="手順" descr="合計の下のセルを選択します">
            <a:extLst>
              <a:ext uri="{FF2B5EF4-FFF2-40B4-BE49-F238E27FC236}">
                <a16:creationId xmlns:a16="http://schemas.microsoft.com/office/drawing/2014/main" id="{9DAC03D3-35AF-499F-9D0E-A96F89373A34}"/>
              </a:ext>
            </a:extLst>
          </xdr:cNvPr>
          <xdr:cNvSpPr txBox="1"/>
        </xdr:nvSpPr>
        <xdr:spPr>
          <a:xfrm>
            <a:off x="1029308" y="7283132"/>
            <a:ext cx="4809516" cy="394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JP" altLang="en-US" sz="1100" b="1">
                <a:latin typeface="Meiryo UI" panose="020B0604030504040204" pitchFamily="50" charset="-128"/>
                <a:ea typeface="Meiryo UI" panose="020B0604030504040204" pitchFamily="50" charset="-128"/>
                <a:cs typeface="Segoe UI" panose="020B0502040204020203" pitchFamily="34" charset="0"/>
              </a:rPr>
              <a:t>集計</a:t>
            </a:r>
            <a:r>
              <a:rPr lang="ja" sz="1100">
                <a:latin typeface="Meiryo UI" panose="020B0604030504040204" pitchFamily="50" charset="-128"/>
                <a:ea typeface="Meiryo UI" panose="020B0604030504040204" pitchFamily="50" charset="-128"/>
                <a:cs typeface="Segoe UI" panose="020B0502040204020203" pitchFamily="34" charset="0"/>
              </a:rPr>
              <a:t>の下のセルを選択します。</a:t>
            </a:r>
          </a:p>
        </xdr:txBody>
      </xdr:sp>
      <xdr:sp macro="" textlink="">
        <xdr:nvSpPr>
          <xdr:cNvPr id="28" name="円 124" descr="1">
            <a:extLst>
              <a:ext uri="{FF2B5EF4-FFF2-40B4-BE49-F238E27FC236}">
                <a16:creationId xmlns:a16="http://schemas.microsoft.com/office/drawing/2014/main" id="{32DBC39A-E0B5-4546-BDD2-38EA9FA81C3E}"/>
              </a:ext>
            </a:extLst>
          </xdr:cNvPr>
          <xdr:cNvSpPr/>
        </xdr:nvSpPr>
        <xdr:spPr>
          <a:xfrm>
            <a:off x="622274" y="7241400"/>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1</a:t>
            </a:r>
          </a:p>
        </xdr:txBody>
      </xdr:sp>
      <xdr:sp macro="" textlink="">
        <xdr:nvSpPr>
          <xdr:cNvPr id="29" name="手順" descr="Enter キーを押します">
            <a:extLst>
              <a:ext uri="{FF2B5EF4-FFF2-40B4-BE49-F238E27FC236}">
                <a16:creationId xmlns:a16="http://schemas.microsoft.com/office/drawing/2014/main" id="{6841AF65-0FBF-49C6-9623-92D0E8EDC322}"/>
              </a:ext>
            </a:extLst>
          </xdr:cNvPr>
          <xdr:cNvSpPr txBox="1"/>
        </xdr:nvSpPr>
        <xdr:spPr>
          <a:xfrm>
            <a:off x="1029307" y="8302009"/>
            <a:ext cx="4809517" cy="627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100">
                <a:latin typeface="Meiryo UI" panose="020B0604030504040204" pitchFamily="50" charset="-128"/>
                <a:ea typeface="Meiryo UI" panose="020B0604030504040204" pitchFamily="50" charset="-128"/>
                <a:cs typeface="Segoe UI" panose="020B0502040204020203" pitchFamily="34" charset="0"/>
              </a:rPr>
              <a:t>押す</a:t>
            </a:r>
          </a:p>
          <a:p>
            <a:pPr rtl="0"/>
            <a:endParaRPr lang="en-US" sz="1100">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30" name="円 126" descr="3">
            <a:extLst>
              <a:ext uri="{FF2B5EF4-FFF2-40B4-BE49-F238E27FC236}">
                <a16:creationId xmlns:a16="http://schemas.microsoft.com/office/drawing/2014/main" id="{0090F60A-F9BE-4EDE-83D2-C8F5343351FD}"/>
              </a:ext>
            </a:extLst>
          </xdr:cNvPr>
          <xdr:cNvSpPr/>
        </xdr:nvSpPr>
        <xdr:spPr>
          <a:xfrm>
            <a:off x="622274" y="8260277"/>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3</a:t>
            </a:r>
          </a:p>
        </xdr:txBody>
      </xdr:sp>
      <xdr:sp macro="" textlink="">
        <xdr:nvSpPr>
          <xdr:cNvPr id="31" name="手順" descr="SUM 数式が下へ複写されるので、手動で下へ複写する必要がありません">
            <a:extLst>
              <a:ext uri="{FF2B5EF4-FFF2-40B4-BE49-F238E27FC236}">
                <a16:creationId xmlns:a16="http://schemas.microsoft.com/office/drawing/2014/main" id="{04733B7B-A934-4757-950A-D9BF4E91C916}"/>
              </a:ext>
            </a:extLst>
          </xdr:cNvPr>
          <xdr:cNvSpPr txBox="1"/>
        </xdr:nvSpPr>
        <xdr:spPr>
          <a:xfrm>
            <a:off x="1029307" y="8778541"/>
            <a:ext cx="4809517" cy="450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100">
                <a:latin typeface="Meiryo UI" panose="020B0604030504040204" pitchFamily="50" charset="-128"/>
                <a:ea typeface="Meiryo UI" panose="020B0604030504040204" pitchFamily="50" charset="-128"/>
                <a:cs typeface="Segoe UI" panose="020B0502040204020203" pitchFamily="34" charset="0"/>
              </a:rPr>
              <a:t>SUM 数式が下へ複写されるので、手動で下へ複写する必要がありません。 </a:t>
            </a:r>
          </a:p>
        </xdr:txBody>
      </xdr:sp>
      <xdr:sp macro="" textlink="">
        <xdr:nvSpPr>
          <xdr:cNvPr id="32" name="円 128" descr="4">
            <a:extLst>
              <a:ext uri="{FF2B5EF4-FFF2-40B4-BE49-F238E27FC236}">
                <a16:creationId xmlns:a16="http://schemas.microsoft.com/office/drawing/2014/main" id="{A28B22A5-1250-4E3E-82AA-4614440D096A}"/>
              </a:ext>
            </a:extLst>
          </xdr:cNvPr>
          <xdr:cNvSpPr/>
        </xdr:nvSpPr>
        <xdr:spPr>
          <a:xfrm>
            <a:off x="622274" y="8736808"/>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4</a:t>
            </a:r>
          </a:p>
        </xdr:txBody>
      </xdr:sp>
      <xdr:sp macro="" textlink="">
        <xdr:nvSpPr>
          <xdr:cNvPr id="33" name="手順" descr="Alt キーと等号キーを押します">
            <a:extLst>
              <a:ext uri="{FF2B5EF4-FFF2-40B4-BE49-F238E27FC236}">
                <a16:creationId xmlns:a16="http://schemas.microsoft.com/office/drawing/2014/main" id="{5CE765E4-B6CF-4A82-8C14-1D55DA6B4591}"/>
              </a:ext>
            </a:extLst>
          </xdr:cNvPr>
          <xdr:cNvSpPr txBox="1"/>
        </xdr:nvSpPr>
        <xdr:spPr>
          <a:xfrm>
            <a:off x="1029307" y="7756081"/>
            <a:ext cx="4809517" cy="627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100">
                <a:latin typeface="Meiryo UI" panose="020B0604030504040204" pitchFamily="50" charset="-128"/>
                <a:ea typeface="Meiryo UI" panose="020B0604030504040204" pitchFamily="50" charset="-128"/>
                <a:cs typeface="Segoe UI" panose="020B0502040204020203" pitchFamily="34" charset="0"/>
              </a:rPr>
              <a:t>押す</a:t>
            </a:r>
          </a:p>
          <a:p>
            <a:pPr rtl="0"/>
            <a:endParaRPr lang="en-US" sz="1100">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34" name="円 130" descr="2">
            <a:extLst>
              <a:ext uri="{FF2B5EF4-FFF2-40B4-BE49-F238E27FC236}">
                <a16:creationId xmlns:a16="http://schemas.microsoft.com/office/drawing/2014/main" id="{FB6C22CF-05B1-46CA-8F96-C5EE7C988182}"/>
              </a:ext>
            </a:extLst>
          </xdr:cNvPr>
          <xdr:cNvSpPr/>
        </xdr:nvSpPr>
        <xdr:spPr>
          <a:xfrm>
            <a:off x="622274" y="7714349"/>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2</a:t>
            </a:r>
          </a:p>
        </xdr:txBody>
      </xdr:sp>
      <xdr:sp macro="" textlink="">
        <xdr:nvSpPr>
          <xdr:cNvPr id="35" name="四角形:角丸 115" descr="Enter キー">
            <a:extLst>
              <a:ext uri="{FF2B5EF4-FFF2-40B4-BE49-F238E27FC236}">
                <a16:creationId xmlns:a16="http://schemas.microsoft.com/office/drawing/2014/main" id="{20E6987C-7F22-47DF-8497-EEFA409E2493}"/>
              </a:ext>
            </a:extLst>
          </xdr:cNvPr>
          <xdr:cNvSpPr/>
        </xdr:nvSpPr>
        <xdr:spPr>
          <a:xfrm>
            <a:off x="1490729" y="8305359"/>
            <a:ext cx="519046" cy="252539"/>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900">
                <a:solidFill>
                  <a:schemeClr val="tx1"/>
                </a:solidFill>
                <a:latin typeface="Meiryo UI" panose="020B0604030504040204" pitchFamily="50" charset="-128"/>
                <a:ea typeface="Meiryo UI" panose="020B0604030504040204" pitchFamily="50" charset="-128"/>
                <a:cs typeface="Segoe UI" panose="020B0502040204020203" pitchFamily="34" charset="0"/>
              </a:rPr>
              <a:t>Enter</a:t>
            </a:r>
          </a:p>
        </xdr:txBody>
      </xdr:sp>
      <xdr:sp macro="" textlink="">
        <xdr:nvSpPr>
          <xdr:cNvPr id="36" name="四角形:角丸 116" descr="Alt キー">
            <a:extLst>
              <a:ext uri="{FF2B5EF4-FFF2-40B4-BE49-F238E27FC236}">
                <a16:creationId xmlns:a16="http://schemas.microsoft.com/office/drawing/2014/main" id="{29D99B33-E4D0-434D-B696-2D4FD87BDFA9}"/>
              </a:ext>
            </a:extLst>
          </xdr:cNvPr>
          <xdr:cNvSpPr/>
        </xdr:nvSpPr>
        <xdr:spPr>
          <a:xfrm>
            <a:off x="1490729" y="7759431"/>
            <a:ext cx="459442" cy="252539"/>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900" spc="100" baseline="0">
                <a:solidFill>
                  <a:schemeClr val="tx1"/>
                </a:solidFill>
                <a:latin typeface="Meiryo UI" panose="020B0604030504040204" pitchFamily="50" charset="-128"/>
                <a:ea typeface="Meiryo UI" panose="020B0604030504040204" pitchFamily="50" charset="-128"/>
                <a:cs typeface="Segoe UI" panose="020B0502040204020203" pitchFamily="34" charset="0"/>
              </a:rPr>
              <a:t>Alt</a:t>
            </a:r>
            <a:endParaRPr lang="en-US" sz="800" spc="100" baseline="0">
              <a:solidFill>
                <a:schemeClr val="tx1"/>
              </a:solidFill>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37" name="四角形:角丸 117" descr="等号 (=) キー">
            <a:extLst>
              <a:ext uri="{FF2B5EF4-FFF2-40B4-BE49-F238E27FC236}">
                <a16:creationId xmlns:a16="http://schemas.microsoft.com/office/drawing/2014/main" id="{857D7088-7FCE-4B92-8FB0-2454859E780D}"/>
              </a:ext>
            </a:extLst>
          </xdr:cNvPr>
          <xdr:cNvSpPr/>
        </xdr:nvSpPr>
        <xdr:spPr>
          <a:xfrm>
            <a:off x="2035131" y="7759431"/>
            <a:ext cx="466658" cy="252539"/>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900">
                <a:solidFill>
                  <a:schemeClr val="tx1"/>
                </a:solidFill>
                <a:latin typeface="Meiryo UI" panose="020B0604030504040204" pitchFamily="50" charset="-128"/>
                <a:ea typeface="Meiryo UI" panose="020B0604030504040204" pitchFamily="50" charset="-128"/>
                <a:cs typeface="Segoe UI" panose="020B0502040204020203" pitchFamily="34" charset="0"/>
              </a:rPr>
              <a:t>=</a:t>
            </a:r>
          </a:p>
        </xdr:txBody>
      </xdr:sp>
    </xdr:grpSp>
    <xdr:clientData/>
  </xdr:oneCellAnchor>
  <xdr:oneCellAnchor>
    <xdr:from>
      <xdr:col>5</xdr:col>
      <xdr:colOff>171450</xdr:colOff>
      <xdr:row>57</xdr:row>
      <xdr:rowOff>85725</xdr:rowOff>
    </xdr:from>
    <xdr:ext cx="2524125" cy="1276350"/>
    <xdr:grpSp>
      <xdr:nvGrpSpPr>
        <xdr:cNvPr id="38" name="グループ 9" descr="補足情報&#10;集計行の表示と非表示を切り替えるショートカットがあります。テーブル内をクリックし、Ctrl + Shift + T キーを押します&#10;">
          <a:extLst>
            <a:ext uri="{FF2B5EF4-FFF2-40B4-BE49-F238E27FC236}">
              <a16:creationId xmlns:a16="http://schemas.microsoft.com/office/drawing/2014/main" id="{A09FD4EB-92D6-42A4-BBD1-E669A5D6EB3B}"/>
            </a:ext>
          </a:extLst>
        </xdr:cNvPr>
        <xdr:cNvGrpSpPr/>
      </xdr:nvGrpSpPr>
      <xdr:grpSpPr>
        <a:xfrm>
          <a:off x="9499600" y="11515725"/>
          <a:ext cx="2524125" cy="1276350"/>
          <a:chOff x="8753475" y="11934825"/>
          <a:chExt cx="2524125" cy="1276350"/>
        </a:xfrm>
      </xdr:grpSpPr>
      <xdr:sp macro="" textlink="">
        <xdr:nvSpPr>
          <xdr:cNvPr id="39" name="手順" descr="補足情報&#10;集計行の表示と非表示を切り替えるショートカットがあります。テーブル内をクリックし、Ctrl + Shift + T キーを押します">
            <a:extLst>
              <a:ext uri="{FF2B5EF4-FFF2-40B4-BE49-F238E27FC236}">
                <a16:creationId xmlns:a16="http://schemas.microsoft.com/office/drawing/2014/main" id="{B96E64A3-040B-4790-B839-0CF60FB4BEFB}"/>
              </a:ext>
            </a:extLst>
          </xdr:cNvPr>
          <xdr:cNvSpPr txBox="1"/>
        </xdr:nvSpPr>
        <xdr:spPr>
          <a:xfrm>
            <a:off x="9041105" y="11969833"/>
            <a:ext cx="2236495" cy="12413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200" b="1" kern="0">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rPr>
              <a:t>補足情報</a:t>
            </a:r>
            <a:endParaRPr lang="en-US" sz="1200" b="1">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endParaRPr>
          </a:p>
          <a:p>
            <a:pPr lvl="0" rtl="0">
              <a:defRPr/>
            </a:pPr>
            <a:r>
              <a:rPr lang="ja"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集計行の表示と非表示を切り替えるショートカットがあります。テーブル内をクリックし、Ctrl + Shift + T キーを押します。</a:t>
            </a:r>
            <a:endParaRPr lang="en-US" sz="110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endParaRPr>
          </a:p>
        </xdr:txBody>
      </xdr:sp>
      <xdr:pic>
        <xdr:nvPicPr>
          <xdr:cNvPr id="40" name="グラフィック 147" descr="眼鏡">
            <a:extLst>
              <a:ext uri="{FF2B5EF4-FFF2-40B4-BE49-F238E27FC236}">
                <a16:creationId xmlns:a16="http://schemas.microsoft.com/office/drawing/2014/main" id="{FD70DA1A-ADBA-478D-8E72-7409F49C0036}"/>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8753475" y="11934825"/>
            <a:ext cx="323347" cy="364990"/>
          </a:xfrm>
          <a:prstGeom prst="rect">
            <a:avLst/>
          </a:prstGeom>
        </xdr:spPr>
      </xdr:pic>
    </xdr:grpSp>
    <xdr:clientData/>
  </xdr:oneCellAnchor>
  <xdr:twoCellAnchor>
    <xdr:from>
      <xdr:col>3</xdr:col>
      <xdr:colOff>419107</xdr:colOff>
      <xdr:row>15</xdr:row>
      <xdr:rowOff>114299</xdr:rowOff>
    </xdr:from>
    <xdr:to>
      <xdr:col>7</xdr:col>
      <xdr:colOff>314331</xdr:colOff>
      <xdr:row>22</xdr:row>
      <xdr:rowOff>9524</xdr:rowOff>
    </xdr:to>
    <xdr:grpSp>
      <xdr:nvGrpSpPr>
        <xdr:cNvPr id="41" name="グループ 8" descr="特別課題&#10;テーブルのスタイルを変更してみます。最初にテーブル内をクリックすると、Excel の上部に [テーブル ツール デザイン] タブが表示されます。そのタブをクリックして、目的のスタイルを選択します">
          <a:extLst>
            <a:ext uri="{FF2B5EF4-FFF2-40B4-BE49-F238E27FC236}">
              <a16:creationId xmlns:a16="http://schemas.microsoft.com/office/drawing/2014/main" id="{DFDD0C30-2DA8-4714-906E-6AAEC67D6AD3}"/>
            </a:ext>
          </a:extLst>
        </xdr:cNvPr>
        <xdr:cNvGrpSpPr/>
      </xdr:nvGrpSpPr>
      <xdr:grpSpPr>
        <a:xfrm>
          <a:off x="7994657" y="3543299"/>
          <a:ext cx="3476624" cy="1228725"/>
          <a:chOff x="7698583" y="3790949"/>
          <a:chExt cx="2436016" cy="1362075"/>
        </a:xfrm>
      </xdr:grpSpPr>
      <xdr:sp macro="" textlink="">
        <xdr:nvSpPr>
          <xdr:cNvPr id="42" name="手順" descr="特別課題&#10;テーブルのスタイルを変更してみます。最初にテーブル内をクリックすると、Excel の上部に [テーブル ツール デザイン] タブが表示されます。そのタブをクリックして、目的のスタイルを選択します">
            <a:extLst>
              <a:ext uri="{FF2B5EF4-FFF2-40B4-BE49-F238E27FC236}">
                <a16:creationId xmlns:a16="http://schemas.microsoft.com/office/drawing/2014/main" id="{FDB230AD-775E-406B-901B-2B9A37B64FFB}"/>
              </a:ext>
            </a:extLst>
          </xdr:cNvPr>
          <xdr:cNvSpPr txBox="1"/>
        </xdr:nvSpPr>
        <xdr:spPr>
          <a:xfrm>
            <a:off x="8008156" y="3790949"/>
            <a:ext cx="2126443"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200" b="1" kern="0">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rPr>
              <a:t>特別課題</a:t>
            </a:r>
            <a:endParaRPr lang="en-US" sz="1200" b="1">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endParaRPr>
          </a:p>
          <a:p>
            <a:pPr lvl="0" rtl="0">
              <a:defRPr/>
            </a:pPr>
            <a:r>
              <a:rPr lang="ja"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テーブルのスタイルを変更してみます。最初にテーブル内をクリックすると、Excel の上部に [</a:t>
            </a:r>
            <a:r>
              <a:rPr lang="ja" sz="1100" b="1"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テーブル ツール デザイン</a:t>
            </a:r>
            <a:r>
              <a:rPr lang="ja" sz="1100" b="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 タブが表示されます。</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そのタブをクリックして、目的のスタイルを選択します。</a:t>
            </a:r>
            <a:endParaRPr lang="en-US" sz="1100" b="0" i="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pic>
        <xdr:nvPicPr>
          <xdr:cNvPr id="43" name="グラフィック 263" descr="リボン">
            <a:extLst>
              <a:ext uri="{FF2B5EF4-FFF2-40B4-BE49-F238E27FC236}">
                <a16:creationId xmlns:a16="http://schemas.microsoft.com/office/drawing/2014/main" id="{A0FAC516-C950-433C-AA2A-A07367E1DC21}"/>
              </a:ext>
            </a:extLst>
          </xdr:cNvPr>
          <xdr:cNvPicPr>
            <a:picLocks/>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7698583" y="3845776"/>
            <a:ext cx="364500" cy="439736"/>
          </a:xfrm>
          <a:prstGeom prst="rect">
            <a:avLst/>
          </a:prstGeom>
        </xdr:spPr>
      </xdr:pic>
    </xdr:grpSp>
    <xdr:clientData/>
  </xdr:twoCellAnchor>
  <xdr:oneCellAnchor>
    <xdr:from>
      <xdr:col>2</xdr:col>
      <xdr:colOff>428625</xdr:colOff>
      <xdr:row>41</xdr:row>
      <xdr:rowOff>104774</xdr:rowOff>
    </xdr:from>
    <xdr:ext cx="4000500" cy="1171575"/>
    <xdr:grpSp>
      <xdr:nvGrpSpPr>
        <xdr:cNvPr id="44" name="実験" descr="実験:集計列の配置後、列のセルの 1 つ以上に入力してください。どうなりましたか?緑色の三角形が表示された場合は、クリックし、感嘆符をクリックします。Excel による注意が表示されます。">
          <a:extLst>
            <a:ext uri="{FF2B5EF4-FFF2-40B4-BE49-F238E27FC236}">
              <a16:creationId xmlns:a16="http://schemas.microsoft.com/office/drawing/2014/main" id="{98223118-07DE-4EDB-889B-D1EC69E3F7A3}"/>
            </a:ext>
          </a:extLst>
        </xdr:cNvPr>
        <xdr:cNvGrpSpPr/>
      </xdr:nvGrpSpPr>
      <xdr:grpSpPr>
        <a:xfrm>
          <a:off x="6816725" y="8486774"/>
          <a:ext cx="4000500" cy="1171575"/>
          <a:chOff x="6800850" y="8905874"/>
          <a:chExt cx="4000500" cy="1171575"/>
        </a:xfrm>
      </xdr:grpSpPr>
      <xdr:pic>
        <xdr:nvPicPr>
          <xdr:cNvPr id="45" name="グラフィック 96" descr="フラスコ">
            <a:extLst>
              <a:ext uri="{FF2B5EF4-FFF2-40B4-BE49-F238E27FC236}">
                <a16:creationId xmlns:a16="http://schemas.microsoft.com/office/drawing/2014/main" id="{007F34AB-A717-40E2-9DCE-868F27DBE354}"/>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6800850" y="8969959"/>
            <a:ext cx="483787" cy="361950"/>
          </a:xfrm>
          <a:prstGeom prst="rect">
            <a:avLst/>
          </a:prstGeom>
        </xdr:spPr>
      </xdr:pic>
      <xdr:sp macro="" textlink="">
        <xdr:nvSpPr>
          <xdr:cNvPr id="46" name="手順" descr="実験&#10;集計列の配置後、列のセルの 1 つ以上に入力してください。どうなりましたか?緑色の三角形が表示された場合は、クリックし、感嘆符をクリックします。Excel による注意が表示されます。">
            <a:extLst>
              <a:ext uri="{FF2B5EF4-FFF2-40B4-BE49-F238E27FC236}">
                <a16:creationId xmlns:a16="http://schemas.microsoft.com/office/drawing/2014/main" id="{00CE6F0C-1841-419B-B943-2CF528835C1E}"/>
              </a:ext>
            </a:extLst>
          </xdr:cNvPr>
          <xdr:cNvSpPr txBox="1"/>
        </xdr:nvSpPr>
        <xdr:spPr>
          <a:xfrm>
            <a:off x="7150906" y="8905874"/>
            <a:ext cx="3650444" cy="1171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200" b="1" kern="0">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rPr>
              <a:t>実験</a:t>
            </a:r>
            <a:endParaRPr lang="en-US" sz="1200" b="1">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endParaRPr>
          </a:p>
          <a:p>
            <a:pPr lvl="0" rtl="0">
              <a:defRPr/>
            </a:pPr>
            <a:r>
              <a:rPr lang="ja"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集計列の配置後、列のセルの 1 つ以上に入力してみてください。</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どうなりましたか?緑色の三角形が表示された場合は、クリックし、感嘆符をクリックします。Excel による注意が表示されます。</a:t>
            </a:r>
            <a:endParaRPr lang="en-US"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endParaRPr>
          </a:p>
        </xdr:txBody>
      </xdr:sp>
    </xdr:grpSp>
    <xdr:clientData/>
  </xdr:oneCellAnchor>
  <xdr:oneCellAnchor>
    <xdr:from>
      <xdr:col>0</xdr:col>
      <xdr:colOff>323850</xdr:colOff>
      <xdr:row>46</xdr:row>
      <xdr:rowOff>161925</xdr:rowOff>
    </xdr:from>
    <xdr:ext cx="5695950" cy="4619625"/>
    <xdr:grpSp>
      <xdr:nvGrpSpPr>
        <xdr:cNvPr id="47" name="テーブルの合計行" descr="テーブルの合計行&#10;テーブルのもう 1 つの便利な点は、合計行です。SUM 数式を入力することなく、ワンタッチで合計が行われます。また、平均式など多数についても同様です。そのしくみを示します。&#10;右側のテーブル内の任意のセルを選択します。&#10;Excel ウィンドウの上部に [テーブル ツール デザイン] タブが表示されます。&#10;そのタブで、[集計行] をクリックします。&#10;合計の 240 万円がテーブルの下部に追加されます。&#10;ただし、平均が必要な場合は、どうしますか?240 万円を含むセルをクリックします。&#10;下矢印をクリックし、[平均] をクリックします。平均額の 30 万円が表示されます">
          <a:extLst>
            <a:ext uri="{FF2B5EF4-FFF2-40B4-BE49-F238E27FC236}">
              <a16:creationId xmlns:a16="http://schemas.microsoft.com/office/drawing/2014/main" id="{DD9CA534-7C42-4E4B-A833-02B1EF904008}"/>
            </a:ext>
          </a:extLst>
        </xdr:cNvPr>
        <xdr:cNvGrpSpPr/>
      </xdr:nvGrpSpPr>
      <xdr:grpSpPr>
        <a:xfrm>
          <a:off x="323850" y="9496425"/>
          <a:ext cx="5695950" cy="4619625"/>
          <a:chOff x="390525" y="9801226"/>
          <a:chExt cx="5695950" cy="4591050"/>
        </a:xfrm>
      </xdr:grpSpPr>
      <xdr:sp macro="" textlink="">
        <xdr:nvSpPr>
          <xdr:cNvPr id="48" name="四角形 140" descr="背景">
            <a:extLst>
              <a:ext uri="{FF2B5EF4-FFF2-40B4-BE49-F238E27FC236}">
                <a16:creationId xmlns:a16="http://schemas.microsoft.com/office/drawing/2014/main" id="{E0F2B98E-4915-436A-8F30-03E88DAC1763}"/>
              </a:ext>
            </a:extLst>
          </xdr:cNvPr>
          <xdr:cNvSpPr/>
        </xdr:nvSpPr>
        <xdr:spPr>
          <a:xfrm>
            <a:off x="390525" y="9801226"/>
            <a:ext cx="5695950" cy="45910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49" name="手順" descr="テーブルの合計行">
            <a:extLst>
              <a:ext uri="{FF2B5EF4-FFF2-40B4-BE49-F238E27FC236}">
                <a16:creationId xmlns:a16="http://schemas.microsoft.com/office/drawing/2014/main" id="{4531406D-FC1F-4D65-98AD-5DB0A865EB93}"/>
              </a:ext>
            </a:extLst>
          </xdr:cNvPr>
          <xdr:cNvSpPr txBox="1"/>
        </xdr:nvSpPr>
        <xdr:spPr>
          <a:xfrm>
            <a:off x="622273" y="992944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テーブルの合計行</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50" name="直線​​コネクタ 142" descr="装飾線">
            <a:extLst>
              <a:ext uri="{FF2B5EF4-FFF2-40B4-BE49-F238E27FC236}">
                <a16:creationId xmlns:a16="http://schemas.microsoft.com/office/drawing/2014/main" id="{96B85883-6329-46DF-87F6-AFFD21A08D27}"/>
              </a:ext>
            </a:extLst>
          </xdr:cNvPr>
          <xdr:cNvCxnSpPr>
            <a:cxnSpLocks/>
          </xdr:cNvCxnSpPr>
        </xdr:nvCxnSpPr>
        <xdr:spPr>
          <a:xfrm>
            <a:off x="625449" y="104368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1" name="手順" descr="テーブルのもう 1 つの便利な点は、合計行です。SUM 数式を入力することなく、ワンタッチで合計が行われます。また、平均式など多数についても同様です。そのしくみを示します。">
            <a:extLst>
              <a:ext uri="{FF2B5EF4-FFF2-40B4-BE49-F238E27FC236}">
                <a16:creationId xmlns:a16="http://schemas.microsoft.com/office/drawing/2014/main" id="{6E6161BB-610F-4F9D-9C57-2CA369219CA1}"/>
              </a:ext>
            </a:extLst>
          </xdr:cNvPr>
          <xdr:cNvSpPr txBox="1"/>
        </xdr:nvSpPr>
        <xdr:spPr>
          <a:xfrm>
            <a:off x="619125" y="10510470"/>
            <a:ext cx="5181600" cy="6538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テーブルのもう 1 つの便利な点は、</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集計行</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です。SUM 数式を入力することなく、ワンタッチで合計が行われます。また、平均式など多数についても同様です。そのしくみを示します。</a:t>
            </a:r>
          </a:p>
        </xdr:txBody>
      </xdr:sp>
      <xdr:sp macro="" textlink="">
        <xdr:nvSpPr>
          <xdr:cNvPr id="52" name="手順" descr="右側のテーブル内の任意のセルを選択します">
            <a:extLst>
              <a:ext uri="{FF2B5EF4-FFF2-40B4-BE49-F238E27FC236}">
                <a16:creationId xmlns:a16="http://schemas.microsoft.com/office/drawing/2014/main" id="{03C75415-5CED-4856-832F-B8D9FF6ABDEF}"/>
              </a:ext>
            </a:extLst>
          </xdr:cNvPr>
          <xdr:cNvSpPr txBox="1"/>
        </xdr:nvSpPr>
        <xdr:spPr>
          <a:xfrm>
            <a:off x="1029308" y="11165348"/>
            <a:ext cx="4809516" cy="406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050">
                <a:latin typeface="Meiryo UI" panose="020B0604030504040204" pitchFamily="50" charset="-128"/>
                <a:ea typeface="Meiryo UI" panose="020B0604030504040204" pitchFamily="50" charset="-128"/>
                <a:cs typeface="Segoe UI" panose="020B0502040204020203" pitchFamily="34" charset="0"/>
              </a:rPr>
              <a:t>右側のテーブル内の任意のセルを選択します。</a:t>
            </a:r>
          </a:p>
        </xdr:txBody>
      </xdr:sp>
      <xdr:sp macro="" textlink="">
        <xdr:nvSpPr>
          <xdr:cNvPr id="53" name="円 145" descr="1">
            <a:extLst>
              <a:ext uri="{FF2B5EF4-FFF2-40B4-BE49-F238E27FC236}">
                <a16:creationId xmlns:a16="http://schemas.microsoft.com/office/drawing/2014/main" id="{82BE02FA-1F70-4775-8B71-72068AB2125D}"/>
              </a:ext>
            </a:extLst>
          </xdr:cNvPr>
          <xdr:cNvSpPr/>
        </xdr:nvSpPr>
        <xdr:spPr>
          <a:xfrm>
            <a:off x="622274" y="1112284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1</a:t>
            </a:r>
          </a:p>
        </xdr:txBody>
      </xdr:sp>
      <xdr:sp macro="" textlink="">
        <xdr:nvSpPr>
          <xdr:cNvPr id="54" name="手順" descr="そのタブで、[集計行] をクリックします">
            <a:extLst>
              <a:ext uri="{FF2B5EF4-FFF2-40B4-BE49-F238E27FC236}">
                <a16:creationId xmlns:a16="http://schemas.microsoft.com/office/drawing/2014/main" id="{760FFF1D-1910-4BB6-A0B3-94E016A2F19E}"/>
              </a:ext>
            </a:extLst>
          </xdr:cNvPr>
          <xdr:cNvSpPr txBox="1"/>
        </xdr:nvSpPr>
        <xdr:spPr>
          <a:xfrm>
            <a:off x="1029307" y="12134183"/>
            <a:ext cx="4809517" cy="3101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100">
                <a:latin typeface="Meiryo UI" panose="020B0604030504040204" pitchFamily="50" charset="-128"/>
                <a:ea typeface="Meiryo UI" panose="020B0604030504040204" pitchFamily="50" charset="-128"/>
                <a:cs typeface="Segoe UI" panose="020B0502040204020203" pitchFamily="34" charset="0"/>
              </a:rPr>
              <a:t>そのタブで、[</a:t>
            </a:r>
            <a:r>
              <a:rPr lang="ja" sz="1100" b="1">
                <a:latin typeface="Meiryo UI" panose="020B0604030504040204" pitchFamily="50" charset="-128"/>
                <a:ea typeface="Meiryo UI" panose="020B0604030504040204" pitchFamily="50" charset="-128"/>
                <a:cs typeface="Segoe UI" panose="020B0502040204020203" pitchFamily="34" charset="0"/>
              </a:rPr>
              <a:t>集計行</a:t>
            </a:r>
            <a:r>
              <a:rPr lang="ja" sz="1100">
                <a:latin typeface="Meiryo UI" panose="020B0604030504040204" pitchFamily="50" charset="-128"/>
                <a:ea typeface="Meiryo UI" panose="020B0604030504040204" pitchFamily="50" charset="-128"/>
                <a:cs typeface="Segoe UI" panose="020B0502040204020203" pitchFamily="34" charset="0"/>
              </a:rPr>
              <a:t>] をクリックします。</a:t>
            </a:r>
          </a:p>
          <a:p>
            <a:pPr rtl="0"/>
            <a:endParaRPr lang="en-US" sz="1100">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55" name="円 147" descr="3">
            <a:extLst>
              <a:ext uri="{FF2B5EF4-FFF2-40B4-BE49-F238E27FC236}">
                <a16:creationId xmlns:a16="http://schemas.microsoft.com/office/drawing/2014/main" id="{80CC02CB-C76D-456A-88F4-2850D851A164}"/>
              </a:ext>
            </a:extLst>
          </xdr:cNvPr>
          <xdr:cNvSpPr/>
        </xdr:nvSpPr>
        <xdr:spPr>
          <a:xfrm>
            <a:off x="622274" y="1209168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3</a:t>
            </a:r>
          </a:p>
        </xdr:txBody>
      </xdr:sp>
      <xdr:sp macro="" textlink="">
        <xdr:nvSpPr>
          <xdr:cNvPr id="56" name="手順" descr="合計の 240 万円がテーブルの下部に追加されます">
            <a:extLst>
              <a:ext uri="{FF2B5EF4-FFF2-40B4-BE49-F238E27FC236}">
                <a16:creationId xmlns:a16="http://schemas.microsoft.com/office/drawing/2014/main" id="{7418F1D4-CA41-423F-84F3-E19F26A04ED2}"/>
              </a:ext>
            </a:extLst>
          </xdr:cNvPr>
          <xdr:cNvSpPr txBox="1"/>
        </xdr:nvSpPr>
        <xdr:spPr>
          <a:xfrm>
            <a:off x="1029307" y="12616948"/>
            <a:ext cx="4809517" cy="459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050">
                <a:latin typeface="Meiryo UI" panose="020B0604030504040204" pitchFamily="50" charset="-128"/>
                <a:ea typeface="Meiryo UI" panose="020B0604030504040204" pitchFamily="50" charset="-128"/>
                <a:cs typeface="Segoe UI" panose="020B0502040204020203" pitchFamily="34" charset="0"/>
              </a:rPr>
              <a:t>合計の</a:t>
            </a:r>
            <a:r>
              <a:rPr lang="ja" sz="1050" b="1">
                <a:latin typeface="Meiryo UI" panose="020B0604030504040204" pitchFamily="50" charset="-128"/>
                <a:ea typeface="Meiryo UI" panose="020B0604030504040204" pitchFamily="50" charset="-128"/>
                <a:cs typeface="Segoe UI" panose="020B0502040204020203" pitchFamily="34" charset="0"/>
              </a:rPr>
              <a:t> </a:t>
            </a:r>
            <a:r>
              <a:rPr lang="ja" altLang="en-US" sz="1050" b="1">
                <a:latin typeface="Meiryo UI" panose="020B0604030504040204" pitchFamily="50" charset="-128"/>
                <a:ea typeface="Meiryo UI" panose="020B0604030504040204" pitchFamily="50" charset="-128"/>
                <a:cs typeface="Segoe UI" panose="020B0502040204020203" pitchFamily="34" charset="0"/>
              </a:rPr>
              <a:t>￥</a:t>
            </a:r>
            <a:r>
              <a:rPr lang="ja" sz="1050" b="1">
                <a:latin typeface="Meiryo UI" panose="020B0604030504040204" pitchFamily="50" charset="-128"/>
                <a:ea typeface="Meiryo UI" panose="020B0604030504040204" pitchFamily="50" charset="-128"/>
                <a:cs typeface="Segoe UI" panose="020B0502040204020203" pitchFamily="34" charset="0"/>
              </a:rPr>
              <a:t>24</a:t>
            </a:r>
            <a:r>
              <a:rPr lang="en-US" altLang="ja" sz="1050" b="1">
                <a:latin typeface="Meiryo UI" panose="020B0604030504040204" pitchFamily="50" charset="-128"/>
                <a:ea typeface="Meiryo UI" panose="020B0604030504040204" pitchFamily="50" charset="-128"/>
                <a:cs typeface="Segoe UI" panose="020B0502040204020203" pitchFamily="34" charset="0"/>
              </a:rPr>
              <a:t>,000 </a:t>
            </a:r>
            <a:r>
              <a:rPr lang="ja" sz="1050">
                <a:latin typeface="Meiryo UI" panose="020B0604030504040204" pitchFamily="50" charset="-128"/>
                <a:ea typeface="Meiryo UI" panose="020B0604030504040204" pitchFamily="50" charset="-128"/>
                <a:cs typeface="Segoe UI" panose="020B0502040204020203" pitchFamily="34" charset="0"/>
              </a:rPr>
              <a:t>がテーブルの下部に追加されます。 </a:t>
            </a:r>
          </a:p>
        </xdr:txBody>
      </xdr:sp>
      <xdr:sp macro="" textlink="">
        <xdr:nvSpPr>
          <xdr:cNvPr id="57" name="円 149" descr="4">
            <a:extLst>
              <a:ext uri="{FF2B5EF4-FFF2-40B4-BE49-F238E27FC236}">
                <a16:creationId xmlns:a16="http://schemas.microsoft.com/office/drawing/2014/main" id="{9AD1480B-DBFC-4912-9BB0-20F3202644C2}"/>
              </a:ext>
            </a:extLst>
          </xdr:cNvPr>
          <xdr:cNvSpPr/>
        </xdr:nvSpPr>
        <xdr:spPr>
          <a:xfrm>
            <a:off x="622274" y="1257444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4</a:t>
            </a:r>
          </a:p>
        </xdr:txBody>
      </xdr:sp>
      <xdr:sp macro="" textlink="">
        <xdr:nvSpPr>
          <xdr:cNvPr id="58" name="手順" descr="Excel ウィンドウの上部に [テーブル ツール デザイン] タブが表示されます">
            <a:extLst>
              <a:ext uri="{FF2B5EF4-FFF2-40B4-BE49-F238E27FC236}">
                <a16:creationId xmlns:a16="http://schemas.microsoft.com/office/drawing/2014/main" id="{23078027-E917-4616-849C-5C234296D5E5}"/>
              </a:ext>
            </a:extLst>
          </xdr:cNvPr>
          <xdr:cNvSpPr txBox="1"/>
        </xdr:nvSpPr>
        <xdr:spPr>
          <a:xfrm>
            <a:off x="1029307" y="11646978"/>
            <a:ext cx="4809517" cy="3236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050">
                <a:latin typeface="Meiryo UI" panose="020B0604030504040204" pitchFamily="50" charset="-128"/>
                <a:ea typeface="Meiryo UI" panose="020B0604030504040204" pitchFamily="50" charset="-128"/>
                <a:cs typeface="Segoe UI" panose="020B0502040204020203" pitchFamily="34" charset="0"/>
              </a:rPr>
              <a:t>Excel ウィンドウの上部に [</a:t>
            </a:r>
            <a:r>
              <a:rPr lang="ja" sz="1050" b="1">
                <a:latin typeface="Meiryo UI" panose="020B0604030504040204" pitchFamily="50" charset="-128"/>
                <a:ea typeface="Meiryo UI" panose="020B0604030504040204" pitchFamily="50" charset="-128"/>
                <a:cs typeface="Segoe UI" panose="020B0502040204020203" pitchFamily="34" charset="0"/>
              </a:rPr>
              <a:t>テーブル ツール デザイン</a:t>
            </a:r>
            <a:r>
              <a:rPr lang="ja" sz="1050">
                <a:latin typeface="Meiryo UI" panose="020B0604030504040204" pitchFamily="50" charset="-128"/>
                <a:ea typeface="Meiryo UI" panose="020B0604030504040204" pitchFamily="50" charset="-128"/>
                <a:cs typeface="Segoe UI" panose="020B0502040204020203" pitchFamily="34" charset="0"/>
              </a:rPr>
              <a:t>] タブが表示されます。 </a:t>
            </a:r>
          </a:p>
          <a:p>
            <a:pPr rtl="0"/>
            <a:endParaRPr lang="en-US" sz="1050">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59" name="円 151" descr="2">
            <a:extLst>
              <a:ext uri="{FF2B5EF4-FFF2-40B4-BE49-F238E27FC236}">
                <a16:creationId xmlns:a16="http://schemas.microsoft.com/office/drawing/2014/main" id="{04D85EF0-1207-45F4-91D1-1F939B5277F4}"/>
              </a:ext>
            </a:extLst>
          </xdr:cNvPr>
          <xdr:cNvSpPr/>
        </xdr:nvSpPr>
        <xdr:spPr>
          <a:xfrm>
            <a:off x="622274" y="1160448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2</a:t>
            </a:r>
          </a:p>
        </xdr:txBody>
      </xdr:sp>
      <xdr:sp macro="" textlink="">
        <xdr:nvSpPr>
          <xdr:cNvPr id="60" name="手順" descr="ただし、平均が必要な場合は、どうしますか?240 万円を含むセルをクリックします">
            <a:extLst>
              <a:ext uri="{FF2B5EF4-FFF2-40B4-BE49-F238E27FC236}">
                <a16:creationId xmlns:a16="http://schemas.microsoft.com/office/drawing/2014/main" id="{293337E0-5032-4432-B503-D747B45B1DBB}"/>
              </a:ext>
            </a:extLst>
          </xdr:cNvPr>
          <xdr:cNvSpPr txBox="1"/>
        </xdr:nvSpPr>
        <xdr:spPr>
          <a:xfrm>
            <a:off x="1029307" y="13105179"/>
            <a:ext cx="4809517" cy="355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050">
                <a:latin typeface="Meiryo UI" panose="020B0604030504040204" pitchFamily="50" charset="-128"/>
                <a:ea typeface="Meiryo UI" panose="020B0604030504040204" pitchFamily="50" charset="-128"/>
                <a:cs typeface="Segoe UI" panose="020B0502040204020203" pitchFamily="34" charset="0"/>
              </a:rPr>
              <a:t>ただし、平均が必要な場合は、どうしますか?</a:t>
            </a:r>
            <a:r>
              <a:rPr lang="en-US" altLang="ja" sz="1050">
                <a:latin typeface="Meiryo UI" panose="020B0604030504040204" pitchFamily="50" charset="-128"/>
                <a:ea typeface="Meiryo UI" panose="020B0604030504040204" pitchFamily="50" charset="-128"/>
                <a:cs typeface="Segoe UI" panose="020B0502040204020203" pitchFamily="34" charset="0"/>
              </a:rPr>
              <a:t> </a:t>
            </a:r>
            <a:r>
              <a:rPr lang="ja" altLang="en-US" sz="1050" b="1">
                <a:latin typeface="Meiryo UI" panose="020B0604030504040204" pitchFamily="50" charset="-128"/>
                <a:ea typeface="Meiryo UI" panose="020B0604030504040204" pitchFamily="50" charset="-128"/>
                <a:cs typeface="Segoe UI" panose="020B0502040204020203" pitchFamily="34" charset="0"/>
              </a:rPr>
              <a:t>￥</a:t>
            </a:r>
            <a:r>
              <a:rPr lang="en-US" altLang="ja" sz="1050" b="1">
                <a:latin typeface="Meiryo UI" panose="020B0604030504040204" pitchFamily="50" charset="-128"/>
                <a:ea typeface="Meiryo UI" panose="020B0604030504040204" pitchFamily="50" charset="-128"/>
                <a:cs typeface="Segoe UI" panose="020B0502040204020203" pitchFamily="34" charset="0"/>
              </a:rPr>
              <a:t>24,000 </a:t>
            </a:r>
            <a:r>
              <a:rPr lang="ja" sz="1050" b="0">
                <a:latin typeface="Meiryo UI" panose="020B0604030504040204" pitchFamily="50" charset="-128"/>
                <a:ea typeface="Meiryo UI" panose="020B0604030504040204" pitchFamily="50" charset="-128"/>
                <a:cs typeface="Segoe UI" panose="020B0502040204020203" pitchFamily="34" charset="0"/>
              </a:rPr>
              <a:t>を含むセルをクリックします。</a:t>
            </a:r>
          </a:p>
        </xdr:txBody>
      </xdr:sp>
      <xdr:sp macro="" textlink="">
        <xdr:nvSpPr>
          <xdr:cNvPr id="61" name="円 153" descr="5">
            <a:extLst>
              <a:ext uri="{FF2B5EF4-FFF2-40B4-BE49-F238E27FC236}">
                <a16:creationId xmlns:a16="http://schemas.microsoft.com/office/drawing/2014/main" id="{668F8C61-7FCF-48AE-B0A3-2856B164917A}"/>
              </a:ext>
            </a:extLst>
          </xdr:cNvPr>
          <xdr:cNvSpPr/>
        </xdr:nvSpPr>
        <xdr:spPr>
          <a:xfrm>
            <a:off x="622274" y="1306268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5</a:t>
            </a:r>
          </a:p>
        </xdr:txBody>
      </xdr:sp>
      <xdr:sp macro="" textlink="">
        <xdr:nvSpPr>
          <xdr:cNvPr id="62" name="手順" descr="下矢印をクリックし、[平均] をクリックします。平均額の 30 万円が表示されます">
            <a:extLst>
              <a:ext uri="{FF2B5EF4-FFF2-40B4-BE49-F238E27FC236}">
                <a16:creationId xmlns:a16="http://schemas.microsoft.com/office/drawing/2014/main" id="{74239959-2019-4915-8ECB-64F66F5833E1}"/>
              </a:ext>
            </a:extLst>
          </xdr:cNvPr>
          <xdr:cNvSpPr txBox="1"/>
        </xdr:nvSpPr>
        <xdr:spPr>
          <a:xfrm>
            <a:off x="1029307" y="13587049"/>
            <a:ext cx="4809517" cy="459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050">
                <a:latin typeface="Meiryo UI" panose="020B0604030504040204" pitchFamily="50" charset="-128"/>
                <a:ea typeface="Meiryo UI" panose="020B0604030504040204" pitchFamily="50" charset="-128"/>
                <a:cs typeface="Segoe UI" panose="020B0502040204020203" pitchFamily="34" charset="0"/>
              </a:rPr>
              <a:t>下矢印</a:t>
            </a:r>
            <a:r>
              <a:rPr lang="en-US" altLang="ja" sz="1050">
                <a:latin typeface="Meiryo UI" panose="020B0604030504040204" pitchFamily="50" charset="-128"/>
                <a:ea typeface="Meiryo UI" panose="020B0604030504040204" pitchFamily="50" charset="-128"/>
                <a:cs typeface="Segoe UI" panose="020B0502040204020203" pitchFamily="34" charset="0"/>
              </a:rPr>
              <a:t>      </a:t>
            </a:r>
            <a:r>
              <a:rPr lang="ja" sz="1050">
                <a:latin typeface="Meiryo UI" panose="020B0604030504040204" pitchFamily="50" charset="-128"/>
                <a:ea typeface="Meiryo UI" panose="020B0604030504040204" pitchFamily="50" charset="-128"/>
                <a:cs typeface="Segoe UI" panose="020B0502040204020203" pitchFamily="34" charset="0"/>
              </a:rPr>
              <a:t>をクリックし</a:t>
            </a:r>
            <a:r>
              <a:rPr lang="ja" sz="1050" b="0">
                <a:latin typeface="Meiryo UI" panose="020B0604030504040204" pitchFamily="50" charset="-128"/>
                <a:ea typeface="Meiryo UI" panose="020B0604030504040204" pitchFamily="50" charset="-128"/>
                <a:cs typeface="Segoe UI" panose="020B0502040204020203" pitchFamily="34" charset="0"/>
              </a:rPr>
              <a:t>、[</a:t>
            </a:r>
            <a:r>
              <a:rPr lang="ja" sz="1050" b="1">
                <a:latin typeface="Meiryo UI" panose="020B0604030504040204" pitchFamily="50" charset="-128"/>
                <a:ea typeface="Meiryo UI" panose="020B0604030504040204" pitchFamily="50" charset="-128"/>
                <a:cs typeface="Segoe UI" panose="020B0502040204020203" pitchFamily="34" charset="0"/>
              </a:rPr>
              <a:t>平均</a:t>
            </a:r>
            <a:r>
              <a:rPr lang="ja" sz="1050" b="0">
                <a:latin typeface="Meiryo UI" panose="020B0604030504040204" pitchFamily="50" charset="-128"/>
                <a:ea typeface="Meiryo UI" panose="020B0604030504040204" pitchFamily="50" charset="-128"/>
                <a:cs typeface="Segoe UI" panose="020B0502040204020203" pitchFamily="34" charset="0"/>
              </a:rPr>
              <a:t>] をクリックします。平均額</a:t>
            </a:r>
            <a:r>
              <a:rPr lang="ja" sz="1050">
                <a:latin typeface="Meiryo UI" panose="020B0604030504040204" pitchFamily="50" charset="-128"/>
                <a:ea typeface="Meiryo UI" panose="020B0604030504040204" pitchFamily="50" charset="-128"/>
                <a:cs typeface="Segoe UI" panose="020B0502040204020203" pitchFamily="34" charset="0"/>
              </a:rPr>
              <a:t>の </a:t>
            </a:r>
            <a:r>
              <a:rPr lang="ja" altLang="en-US" sz="1050" b="1">
                <a:latin typeface="Meiryo UI" panose="020B0604030504040204" pitchFamily="50" charset="-128"/>
                <a:ea typeface="Meiryo UI" panose="020B0604030504040204" pitchFamily="50" charset="-128"/>
                <a:cs typeface="Segoe UI" panose="020B0502040204020203" pitchFamily="34" charset="0"/>
              </a:rPr>
              <a:t>￥</a:t>
            </a:r>
            <a:r>
              <a:rPr lang="en-US" altLang="ja" sz="1050" b="1">
                <a:latin typeface="Meiryo UI" panose="020B0604030504040204" pitchFamily="50" charset="-128"/>
                <a:ea typeface="Meiryo UI" panose="020B0604030504040204" pitchFamily="50" charset="-128"/>
                <a:cs typeface="Segoe UI" panose="020B0502040204020203" pitchFamily="34" charset="0"/>
              </a:rPr>
              <a:t>3,000 </a:t>
            </a:r>
            <a:r>
              <a:rPr lang="ja" sz="1050">
                <a:latin typeface="Meiryo UI" panose="020B0604030504040204" pitchFamily="50" charset="-128"/>
                <a:ea typeface="Meiryo UI" panose="020B0604030504040204" pitchFamily="50" charset="-128"/>
                <a:cs typeface="Segoe UI" panose="020B0502040204020203" pitchFamily="34" charset="0"/>
              </a:rPr>
              <a:t>が表示されます。</a:t>
            </a:r>
          </a:p>
        </xdr:txBody>
      </xdr:sp>
      <xdr:sp macro="" textlink="">
        <xdr:nvSpPr>
          <xdr:cNvPr id="63" name="円 155" descr="6">
            <a:extLst>
              <a:ext uri="{FF2B5EF4-FFF2-40B4-BE49-F238E27FC236}">
                <a16:creationId xmlns:a16="http://schemas.microsoft.com/office/drawing/2014/main" id="{75923715-1EB2-41E5-97D4-A636615A23D6}"/>
              </a:ext>
            </a:extLst>
          </xdr:cNvPr>
          <xdr:cNvSpPr/>
        </xdr:nvSpPr>
        <xdr:spPr>
          <a:xfrm>
            <a:off x="622274" y="1354455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6</a:t>
            </a:r>
          </a:p>
        </xdr:txBody>
      </xdr:sp>
      <xdr:cxnSp macro="">
        <xdr:nvCxnSpPr>
          <xdr:cNvPr id="64" name="直線​​コネクタ 156" descr="装飾線">
            <a:extLst>
              <a:ext uri="{FF2B5EF4-FFF2-40B4-BE49-F238E27FC236}">
                <a16:creationId xmlns:a16="http://schemas.microsoft.com/office/drawing/2014/main" id="{F35C962B-98BD-4741-98D9-4F9F565EC6AD}"/>
              </a:ext>
            </a:extLst>
          </xdr:cNvPr>
          <xdr:cNvCxnSpPr>
            <a:cxnSpLocks/>
          </xdr:cNvCxnSpPr>
        </xdr:nvCxnSpPr>
        <xdr:spPr>
          <a:xfrm>
            <a:off x="625449" y="1416113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pic>
        <xdr:nvPicPr>
          <xdr:cNvPr id="65" name="図 64" descr="下矢印">
            <a:extLst>
              <a:ext uri="{FF2B5EF4-FFF2-40B4-BE49-F238E27FC236}">
                <a16:creationId xmlns:a16="http://schemas.microsoft.com/office/drawing/2014/main" id="{E4F0BEEB-6D8B-4260-BCE8-0C59EE093D1A}"/>
              </a:ext>
            </a:extLst>
          </xdr:cNvPr>
          <xdr:cNvPicPr>
            <a:picLocks noChangeAspect="1"/>
          </xdr:cNvPicPr>
        </xdr:nvPicPr>
        <xdr:blipFill rotWithShape="1">
          <a:blip xmlns:r="http://schemas.openxmlformats.org/officeDocument/2006/relationships" r:embed="rId9"/>
          <a:srcRect l="50577" t="24115" r="25368" b="21977"/>
          <a:stretch/>
        </xdr:blipFill>
        <xdr:spPr>
          <a:xfrm>
            <a:off x="1580136" y="13679834"/>
            <a:ext cx="158075" cy="154021"/>
          </a:xfrm>
          <a:prstGeom prst="rect">
            <a:avLst/>
          </a:prstGeom>
        </xdr:spPr>
      </xdr:pic>
    </xdr:grpSp>
    <xdr:clientData/>
  </xdr:oneCellAnchor>
  <xdr:oneCellAnchor>
    <xdr:from>
      <xdr:col>0</xdr:col>
      <xdr:colOff>319090</xdr:colOff>
      <xdr:row>71</xdr:row>
      <xdr:rowOff>180975</xdr:rowOff>
    </xdr:from>
    <xdr:ext cx="5695950" cy="3346848"/>
    <xdr:grpSp>
      <xdr:nvGrpSpPr>
        <xdr:cNvPr id="66" name="Web 上のその他の情報" descr="Web 上のその他の情報。Web へのリンクが含まれています。&#10;ページのトップへ&#10;次の手順へ">
          <a:extLst>
            <a:ext uri="{FF2B5EF4-FFF2-40B4-BE49-F238E27FC236}">
              <a16:creationId xmlns:a16="http://schemas.microsoft.com/office/drawing/2014/main" id="{D1699A09-18BC-4C6C-A66E-F7CAB0AA8744}"/>
            </a:ext>
          </a:extLst>
        </xdr:cNvPr>
        <xdr:cNvGrpSpPr/>
      </xdr:nvGrpSpPr>
      <xdr:grpSpPr>
        <a:xfrm>
          <a:off x="319090" y="14277975"/>
          <a:ext cx="5695950" cy="3346848"/>
          <a:chOff x="385765" y="14586347"/>
          <a:chExt cx="5695950" cy="3267075"/>
        </a:xfrm>
      </xdr:grpSpPr>
      <xdr:sp macro="" textlink="">
        <xdr:nvSpPr>
          <xdr:cNvPr id="67" name="四角形 159" descr="背景">
            <a:extLst>
              <a:ext uri="{FF2B5EF4-FFF2-40B4-BE49-F238E27FC236}">
                <a16:creationId xmlns:a16="http://schemas.microsoft.com/office/drawing/2014/main" id="{4C94008A-6B6A-4FA0-9617-CB586C00F36E}"/>
              </a:ext>
            </a:extLst>
          </xdr:cNvPr>
          <xdr:cNvSpPr/>
        </xdr:nvSpPr>
        <xdr:spPr>
          <a:xfrm>
            <a:off x="385765" y="14586347"/>
            <a:ext cx="5695950" cy="32670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68" name="手順" descr="Web 上のその他の情報">
            <a:extLst>
              <a:ext uri="{FF2B5EF4-FFF2-40B4-BE49-F238E27FC236}">
                <a16:creationId xmlns:a16="http://schemas.microsoft.com/office/drawing/2014/main" id="{8AE83092-C1DF-49B2-944F-5A50279BA1FD}"/>
              </a:ext>
            </a:extLst>
          </xdr:cNvPr>
          <xdr:cNvSpPr txBox="1"/>
        </xdr:nvSpPr>
        <xdr:spPr>
          <a:xfrm>
            <a:off x="617513" y="14705045"/>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Web 上のその他の情報</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69" name="直線​​コネクタ 161" descr="装飾線">
            <a:extLst>
              <a:ext uri="{FF2B5EF4-FFF2-40B4-BE49-F238E27FC236}">
                <a16:creationId xmlns:a16="http://schemas.microsoft.com/office/drawing/2014/main" id="{B03F7CB3-335B-4FA3-944B-7FDC6D2A754B}"/>
              </a:ext>
            </a:extLst>
          </xdr:cNvPr>
          <xdr:cNvCxnSpPr>
            <a:cxnSpLocks/>
          </xdr:cNvCxnSpPr>
        </xdr:nvCxnSpPr>
        <xdr:spPr>
          <a:xfrm>
            <a:off x="620689" y="15212458"/>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70" name="[次へ] ボタン" descr="ページのトップへ。セル A1 へのハイパーリンクが設定されています">
            <a:hlinkClick xmlns:r="http://schemas.openxmlformats.org/officeDocument/2006/relationships" r:id="rId10" tooltip="このワークシートのセル A1 に戻るときに選択します"/>
            <a:extLst>
              <a:ext uri="{FF2B5EF4-FFF2-40B4-BE49-F238E27FC236}">
                <a16:creationId xmlns:a16="http://schemas.microsoft.com/office/drawing/2014/main" id="{87013214-B88E-4B22-8D23-2312814FF05C}"/>
              </a:ext>
            </a:extLst>
          </xdr:cNvPr>
          <xdr:cNvSpPr/>
        </xdr:nvSpPr>
        <xdr:spPr>
          <a:xfrm>
            <a:off x="620689" y="17089123"/>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ja" sz="1200">
                <a:solidFill>
                  <a:srgbClr val="0B744D"/>
                </a:solidFill>
                <a:latin typeface="Meiryo UI" panose="020B0604030504040204" pitchFamily="50" charset="-128"/>
                <a:ea typeface="Meiryo UI" panose="020B0604030504040204" pitchFamily="50" charset="-128"/>
                <a:cs typeface="Segoe UI" pitchFamily="34" charset="0"/>
              </a:rPr>
              <a:t>ページのトップへ</a:t>
            </a:r>
          </a:p>
        </xdr:txBody>
      </xdr:sp>
      <xdr:cxnSp macro="">
        <xdr:nvCxnSpPr>
          <xdr:cNvPr id="71" name="直線​​コネクタ 163" descr="装飾線">
            <a:extLst>
              <a:ext uri="{FF2B5EF4-FFF2-40B4-BE49-F238E27FC236}">
                <a16:creationId xmlns:a16="http://schemas.microsoft.com/office/drawing/2014/main" id="{2265F3F0-E2CA-49F5-9EE5-B667C9D7506C}"/>
              </a:ext>
            </a:extLst>
          </xdr:cNvPr>
          <xdr:cNvCxnSpPr>
            <a:cxnSpLocks/>
          </xdr:cNvCxnSpPr>
        </xdr:nvCxnSpPr>
        <xdr:spPr>
          <a:xfrm>
            <a:off x="620689" y="16843772"/>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72" name="[次へ] ボタン" descr="[次の手順へ] ボタン。次のシートへのハイパーリンクが設定されています">
            <a:hlinkClick xmlns:r="http://schemas.openxmlformats.org/officeDocument/2006/relationships" r:id="rId1" tooltip="次の手順に進むときに選択します"/>
            <a:extLst>
              <a:ext uri="{FF2B5EF4-FFF2-40B4-BE49-F238E27FC236}">
                <a16:creationId xmlns:a16="http://schemas.microsoft.com/office/drawing/2014/main" id="{10565AB5-2B2D-44E9-BFDE-51C87AC0A3AF}"/>
              </a:ext>
            </a:extLst>
          </xdr:cNvPr>
          <xdr:cNvSpPr/>
        </xdr:nvSpPr>
        <xdr:spPr>
          <a:xfrm>
            <a:off x="4679635" y="17279624"/>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ja" sz="1200">
                <a:solidFill>
                  <a:srgbClr val="0B744D"/>
                </a:solidFill>
                <a:latin typeface="Meiryo UI" panose="020B0604030504040204" pitchFamily="50" charset="-128"/>
                <a:ea typeface="Meiryo UI" panose="020B0604030504040204" pitchFamily="50" charset="-128"/>
                <a:cs typeface="Segoe UI" pitchFamily="34" charset="0"/>
              </a:rPr>
              <a:t>次の手順へ</a:t>
            </a:r>
          </a:p>
        </xdr:txBody>
      </xdr:sp>
      <xdr:sp macro="" textlink="">
        <xdr:nvSpPr>
          <xdr:cNvPr id="73" name="手順" descr="Excel テーブルの概要。Web へのハイパーリンクが設定されています">
            <a:hlinkClick xmlns:r="http://schemas.openxmlformats.org/officeDocument/2006/relationships" r:id="rId11" tooltip=" Excel テーブルの概要を Web を参照するときに選択します"/>
            <a:extLst>
              <a:ext uri="{FF2B5EF4-FFF2-40B4-BE49-F238E27FC236}">
                <a16:creationId xmlns:a16="http://schemas.microsoft.com/office/drawing/2014/main" id="{4FF3F7CE-A770-4F5D-9764-6B38BAC33B8F}"/>
              </a:ext>
            </a:extLst>
          </xdr:cNvPr>
          <xdr:cNvSpPr txBox="1"/>
        </xdr:nvSpPr>
        <xdr:spPr>
          <a:xfrm>
            <a:off x="1024548" y="15381196"/>
            <a:ext cx="1737702"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Excel テーブルの概要</a:t>
            </a:r>
          </a:p>
        </xdr:txBody>
      </xdr:sp>
      <xdr:pic>
        <xdr:nvPicPr>
          <xdr:cNvPr id="74" name="グラフィック 22" descr="矢印">
            <a:hlinkClick xmlns:r="http://schemas.openxmlformats.org/officeDocument/2006/relationships" r:id="rId11" tooltip="Web で詳細情報を参照するときに選択します"/>
            <a:extLst>
              <a:ext uri="{FF2B5EF4-FFF2-40B4-BE49-F238E27FC236}">
                <a16:creationId xmlns:a16="http://schemas.microsoft.com/office/drawing/2014/main" id="{03CEC8C5-A39F-42BF-8330-7711EA6ED4E7}"/>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597268" y="15285919"/>
            <a:ext cx="454554" cy="448472"/>
          </a:xfrm>
          <a:prstGeom prst="rect">
            <a:avLst/>
          </a:prstGeom>
        </xdr:spPr>
      </xdr:pic>
      <xdr:sp macro="" textlink="">
        <xdr:nvSpPr>
          <xdr:cNvPr id="75" name="手順" descr="Excel テーブルのデータを合計します。Web へのハイパーリンクが設定されています">
            <a:hlinkClick xmlns:r="http://schemas.openxmlformats.org/officeDocument/2006/relationships" r:id="rId14" tooltip=" Excel テーブルでデータを合計する方法について Web を参照するときに選択します"/>
            <a:extLst>
              <a:ext uri="{FF2B5EF4-FFF2-40B4-BE49-F238E27FC236}">
                <a16:creationId xmlns:a16="http://schemas.microsoft.com/office/drawing/2014/main" id="{EDFFCE4B-5BFA-4D75-9581-4DD0F32920A5}"/>
              </a:ext>
            </a:extLst>
          </xdr:cNvPr>
          <xdr:cNvSpPr txBox="1"/>
        </xdr:nvSpPr>
        <xdr:spPr>
          <a:xfrm>
            <a:off x="1024548" y="15845803"/>
            <a:ext cx="2080602"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Excel テーブルのデータを合計する</a:t>
            </a:r>
          </a:p>
        </xdr:txBody>
      </xdr:sp>
      <xdr:pic>
        <xdr:nvPicPr>
          <xdr:cNvPr id="76" name="グラフィック 22" descr="矢印">
            <a:hlinkClick xmlns:r="http://schemas.openxmlformats.org/officeDocument/2006/relationships" r:id="rId14" tooltip="Web で詳細情報を参照するときに選択します"/>
            <a:extLst>
              <a:ext uri="{FF2B5EF4-FFF2-40B4-BE49-F238E27FC236}">
                <a16:creationId xmlns:a16="http://schemas.microsoft.com/office/drawing/2014/main" id="{CFBD82E6-7223-437A-97C2-56A3AF764B2F}"/>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597268" y="15743773"/>
            <a:ext cx="454554" cy="448472"/>
          </a:xfrm>
          <a:prstGeom prst="rect">
            <a:avLst/>
          </a:prstGeom>
        </xdr:spPr>
      </xdr:pic>
      <xdr:sp macro="" textlink="">
        <xdr:nvSpPr>
          <xdr:cNvPr id="77" name="手順" descr=" Excel テーブルで集計列を使用します。Web へのハイパーリンクが設定されています">
            <a:hlinkClick xmlns:r="http://schemas.openxmlformats.org/officeDocument/2006/relationships" r:id="rId15" tooltip=" Excel テーブルで計算列を使用する方法について Web を参照するときに選択します"/>
            <a:extLst>
              <a:ext uri="{FF2B5EF4-FFF2-40B4-BE49-F238E27FC236}">
                <a16:creationId xmlns:a16="http://schemas.microsoft.com/office/drawing/2014/main" id="{B5FF3D25-9BCA-44CD-95C8-5215BA91C7A6}"/>
              </a:ext>
            </a:extLst>
          </xdr:cNvPr>
          <xdr:cNvSpPr txBox="1"/>
        </xdr:nvSpPr>
        <xdr:spPr>
          <a:xfrm>
            <a:off x="1024548" y="16312969"/>
            <a:ext cx="277592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Excel テーブルで集計列を使用する</a:t>
            </a:r>
          </a:p>
        </xdr:txBody>
      </xdr:sp>
      <xdr:pic>
        <xdr:nvPicPr>
          <xdr:cNvPr id="78" name="グラフィック 22" descr="矢印">
            <a:hlinkClick xmlns:r="http://schemas.openxmlformats.org/officeDocument/2006/relationships" r:id="rId15" tooltip="Web で詳細情報を参照するときに選択します"/>
            <a:extLst>
              <a:ext uri="{FF2B5EF4-FFF2-40B4-BE49-F238E27FC236}">
                <a16:creationId xmlns:a16="http://schemas.microsoft.com/office/drawing/2014/main" id="{32111E2E-C89E-4E5E-A208-B6305C278D8D}"/>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597268" y="16210939"/>
            <a:ext cx="454554" cy="448472"/>
          </a:xfrm>
          <a:prstGeom prst="rect">
            <a:avLst/>
          </a:prstGeom>
        </xdr:spPr>
      </xdr:pic>
    </xdr:grp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333375</xdr:colOff>
      <xdr:row>0</xdr:row>
      <xdr:rowOff>276225</xdr:rowOff>
    </xdr:from>
    <xdr:ext cx="5695950" cy="5124450"/>
    <xdr:grpSp>
      <xdr:nvGrpSpPr>
        <xdr:cNvPr id="2" name="ドロップダウン リストを挿入する" descr="ドロップダウン リストを挿入する&#10;ドロップダウン リストを使用すると、ユーザーのデータ入力が簡単になります。その実行方法を示します。&#10;右側の各食料品に有効なエントリを 3 つの部門名だけにします。それらの部門は、[農産物]、[肉類]、[パン類] です。&#10;クリックしてドラッグし、[部門] の下の黄色のセルを選択します。&#10;[データ] タブの [データの入力規則] をクリックします。[入力値の種類] で、[リスト] をクリックします。&#10;[元の値] ボックスに、[農産物]、[肉類]、[パン類] と入力します。値と値の間にコンマを入れてください。完了したら、[OK] をクリックします。&#10;ここで、[りんご] の横にある黄色のセルをクリックすると、ドロップダウン メニューが表示されます。&#10;さらに詳しく&#10;次の手順へ">
          <a:extLst>
            <a:ext uri="{FF2B5EF4-FFF2-40B4-BE49-F238E27FC236}">
              <a16:creationId xmlns:a16="http://schemas.microsoft.com/office/drawing/2014/main" id="{FB68EE10-E032-4603-A541-B36F5CC5942F}"/>
            </a:ext>
          </a:extLst>
        </xdr:cNvPr>
        <xdr:cNvGrpSpPr/>
      </xdr:nvGrpSpPr>
      <xdr:grpSpPr>
        <a:xfrm>
          <a:off x="333375" y="276225"/>
          <a:ext cx="5695950" cy="5124450"/>
          <a:chOff x="333375" y="276225"/>
          <a:chExt cx="5693569" cy="5207357"/>
        </a:xfrm>
      </xdr:grpSpPr>
      <xdr:sp macro="" textlink="">
        <xdr:nvSpPr>
          <xdr:cNvPr id="3" name="四角形 88" descr="背景">
            <a:extLst>
              <a:ext uri="{FF2B5EF4-FFF2-40B4-BE49-F238E27FC236}">
                <a16:creationId xmlns:a16="http://schemas.microsoft.com/office/drawing/2014/main" id="{F3CC5FF9-DEB5-45F8-B787-E083DEDE76B8}"/>
              </a:ext>
            </a:extLst>
          </xdr:cNvPr>
          <xdr:cNvSpPr/>
        </xdr:nvSpPr>
        <xdr:spPr>
          <a:xfrm>
            <a:off x="333375" y="276225"/>
            <a:ext cx="5693569" cy="5207357"/>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4" name="手順" descr="ドロップダウン リストを挿入する">
            <a:extLst>
              <a:ext uri="{FF2B5EF4-FFF2-40B4-BE49-F238E27FC236}">
                <a16:creationId xmlns:a16="http://schemas.microsoft.com/office/drawing/2014/main" id="{838B0850-183B-4D1E-85A3-4CF059EC4E2E}"/>
              </a:ext>
            </a:extLst>
          </xdr:cNvPr>
          <xdr:cNvSpPr txBox="1"/>
        </xdr:nvSpPr>
        <xdr:spPr>
          <a:xfrm>
            <a:off x="565123" y="394923"/>
            <a:ext cx="5214170"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ドロップダウン リストを挿入する</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5" name="直線​​コネクタ 90" descr="装飾線">
            <a:extLst>
              <a:ext uri="{FF2B5EF4-FFF2-40B4-BE49-F238E27FC236}">
                <a16:creationId xmlns:a16="http://schemas.microsoft.com/office/drawing/2014/main" id="{66FC3C95-0D5C-42BC-BC8E-40DD4C4D057F}"/>
              </a:ext>
            </a:extLst>
          </xdr:cNvPr>
          <xdr:cNvCxnSpPr>
            <a:cxnSpLocks/>
          </xdr:cNvCxnSpPr>
        </xdr:nvCxnSpPr>
        <xdr:spPr>
          <a:xfrm>
            <a:off x="568299" y="902336"/>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6" name="[次へ] ボタン" descr="さらに詳しく">
            <a:extLst>
              <a:ext uri="{FF2B5EF4-FFF2-40B4-BE49-F238E27FC236}">
                <a16:creationId xmlns:a16="http://schemas.microsoft.com/office/drawing/2014/main" id="{89DBBA4C-E7EA-48B2-96C5-86C9FD4DE0F4}"/>
              </a:ext>
            </a:extLst>
          </xdr:cNvPr>
          <xdr:cNvSpPr/>
        </xdr:nvSpPr>
        <xdr:spPr>
          <a:xfrm>
            <a:off x="568299" y="4739652"/>
            <a:ext cx="2720686" cy="545979"/>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ja" sz="1200">
                <a:solidFill>
                  <a:srgbClr val="0B744D"/>
                </a:solidFill>
                <a:latin typeface="Meiryo UI" panose="020B0604030504040204" pitchFamily="50" charset="-128"/>
                <a:ea typeface="Meiryo UI" panose="020B0604030504040204" pitchFamily="50" charset="-128"/>
                <a:cs typeface="Segoe UI" pitchFamily="34" charset="0"/>
              </a:rPr>
              <a:t>さらに詳しく</a:t>
            </a:r>
          </a:p>
        </xdr:txBody>
      </xdr:sp>
      <xdr:cxnSp macro="">
        <xdr:nvCxnSpPr>
          <xdr:cNvPr id="7" name="直線​​コネクタ 92" descr="装飾線">
            <a:extLst>
              <a:ext uri="{FF2B5EF4-FFF2-40B4-BE49-F238E27FC236}">
                <a16:creationId xmlns:a16="http://schemas.microsoft.com/office/drawing/2014/main" id="{5FE31B5A-3014-4854-A62C-5B87F5A799B7}"/>
              </a:ext>
            </a:extLst>
          </xdr:cNvPr>
          <xdr:cNvCxnSpPr>
            <a:cxnSpLocks/>
          </xdr:cNvCxnSpPr>
        </xdr:nvCxnSpPr>
        <xdr:spPr>
          <a:xfrm>
            <a:off x="568299" y="4469019"/>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 name="[次へ] ボタン" descr="[次の手順へ] ボタン。次のシートへのハイパーリンクが設定されています">
            <a:hlinkClick xmlns:r="http://schemas.openxmlformats.org/officeDocument/2006/relationships" r:id="rId1" tooltip="次の手順に進むときに選択します"/>
            <a:extLst>
              <a:ext uri="{FF2B5EF4-FFF2-40B4-BE49-F238E27FC236}">
                <a16:creationId xmlns:a16="http://schemas.microsoft.com/office/drawing/2014/main" id="{2CA4027F-EF32-458A-B539-45C7A28338C6}"/>
              </a:ext>
            </a:extLst>
          </xdr:cNvPr>
          <xdr:cNvSpPr/>
        </xdr:nvSpPr>
        <xdr:spPr>
          <a:xfrm>
            <a:off x="4624864" y="4739647"/>
            <a:ext cx="1154430" cy="353255"/>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ja" sz="1200">
                <a:solidFill>
                  <a:srgbClr val="0B744D"/>
                </a:solidFill>
                <a:latin typeface="Meiryo UI" panose="020B0604030504040204" pitchFamily="50" charset="-128"/>
                <a:ea typeface="Meiryo UI" panose="020B0604030504040204" pitchFamily="50" charset="-128"/>
                <a:cs typeface="Segoe UI" pitchFamily="34" charset="0"/>
              </a:rPr>
              <a:t>次の手順へ</a:t>
            </a:r>
          </a:p>
        </xdr:txBody>
      </xdr:sp>
      <xdr:sp macro="" textlink="">
        <xdr:nvSpPr>
          <xdr:cNvPr id="9" name="手順" descr="ドロップダウン リストを使用すると、ユーザーのデータ入力が簡単になります。その実行方法を示します。">
            <a:extLst>
              <a:ext uri="{FF2B5EF4-FFF2-40B4-BE49-F238E27FC236}">
                <a16:creationId xmlns:a16="http://schemas.microsoft.com/office/drawing/2014/main" id="{6AD47FB1-6EA3-4454-9B2A-2F67FE824251}"/>
              </a:ext>
            </a:extLst>
          </xdr:cNvPr>
          <xdr:cNvSpPr txBox="1"/>
        </xdr:nvSpPr>
        <xdr:spPr>
          <a:xfrm>
            <a:off x="561976" y="975946"/>
            <a:ext cx="5236464" cy="250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ドロップダウン リストを使用すると、ユーザーのデータ入力が簡単になります。その実行方法を示します。 </a:t>
            </a:r>
          </a:p>
        </xdr:txBody>
      </xdr:sp>
      <xdr:sp macro="" textlink="">
        <xdr:nvSpPr>
          <xdr:cNvPr id="10" name="手順" descr="右側の各食料品に有効なエントリを 3 つの部門名だけにします。これらの部門は、[農産物]、[肉類]、[パン類] です">
            <a:extLst>
              <a:ext uri="{FF2B5EF4-FFF2-40B4-BE49-F238E27FC236}">
                <a16:creationId xmlns:a16="http://schemas.microsoft.com/office/drawing/2014/main" id="{CCAC7CBF-7D9A-4893-95A7-E8CBD49D81A0}"/>
              </a:ext>
            </a:extLst>
          </xdr:cNvPr>
          <xdr:cNvSpPr txBox="1"/>
        </xdr:nvSpPr>
        <xdr:spPr>
          <a:xfrm>
            <a:off x="969777" y="1590694"/>
            <a:ext cx="4809516" cy="524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右側の各食料品に有効なエントリを 3 つの部門名だけにします。それらの部門は、[農産物]、[肉類]、[パン類] です。</a:t>
            </a:r>
          </a:p>
        </xdr:txBody>
      </xdr:sp>
      <xdr:sp macro="" textlink="">
        <xdr:nvSpPr>
          <xdr:cNvPr id="11" name="円 96" descr="1">
            <a:extLst>
              <a:ext uri="{FF2B5EF4-FFF2-40B4-BE49-F238E27FC236}">
                <a16:creationId xmlns:a16="http://schemas.microsoft.com/office/drawing/2014/main" id="{C04318AA-6C49-456D-A5B9-E30C2E27F0F8}"/>
              </a:ext>
            </a:extLst>
          </xdr:cNvPr>
          <xdr:cNvSpPr/>
        </xdr:nvSpPr>
        <xdr:spPr>
          <a:xfrm>
            <a:off x="565124" y="1548195"/>
            <a:ext cx="369206" cy="37634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1</a:t>
            </a:r>
          </a:p>
        </xdr:txBody>
      </xdr:sp>
      <xdr:sp macro="" textlink="">
        <xdr:nvSpPr>
          <xdr:cNvPr id="12" name="手順" descr="クリックしてドラッグし、[部門] の下の黄色のセルを選択します">
            <a:extLst>
              <a:ext uri="{FF2B5EF4-FFF2-40B4-BE49-F238E27FC236}">
                <a16:creationId xmlns:a16="http://schemas.microsoft.com/office/drawing/2014/main" id="{527893AB-7E39-4749-B096-E03698F9B600}"/>
              </a:ext>
            </a:extLst>
          </xdr:cNvPr>
          <xdr:cNvSpPr txBox="1"/>
        </xdr:nvSpPr>
        <xdr:spPr>
          <a:xfrm>
            <a:off x="969776" y="2174251"/>
            <a:ext cx="4809517" cy="4733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クリックしてドラッグし、[</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部門</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の下の黄色のセルを選択します。</a:t>
            </a:r>
          </a:p>
        </xdr:txBody>
      </xdr:sp>
      <xdr:sp macro="" textlink="">
        <xdr:nvSpPr>
          <xdr:cNvPr id="13" name="円 98" descr="2">
            <a:extLst>
              <a:ext uri="{FF2B5EF4-FFF2-40B4-BE49-F238E27FC236}">
                <a16:creationId xmlns:a16="http://schemas.microsoft.com/office/drawing/2014/main" id="{BBC3D5EC-6157-4AFF-AB28-F3E036842674}"/>
              </a:ext>
            </a:extLst>
          </xdr:cNvPr>
          <xdr:cNvSpPr/>
        </xdr:nvSpPr>
        <xdr:spPr>
          <a:xfrm>
            <a:off x="565124" y="2126988"/>
            <a:ext cx="369206" cy="38111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2</a:t>
            </a:r>
          </a:p>
        </xdr:txBody>
      </xdr:sp>
      <xdr:sp macro="" textlink="">
        <xdr:nvSpPr>
          <xdr:cNvPr id="14" name="手順" descr="[データ] タブの [データの入力規則] をクリックします。[入力値の種類] で、[リスト] をクリックします">
            <a:extLst>
              <a:ext uri="{FF2B5EF4-FFF2-40B4-BE49-F238E27FC236}">
                <a16:creationId xmlns:a16="http://schemas.microsoft.com/office/drawing/2014/main" id="{851784F0-7EEE-4187-98ED-FBFE21888912}"/>
              </a:ext>
            </a:extLst>
          </xdr:cNvPr>
          <xdr:cNvSpPr txBox="1"/>
        </xdr:nvSpPr>
        <xdr:spPr>
          <a:xfrm>
            <a:off x="969777" y="2658855"/>
            <a:ext cx="4809516" cy="482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データ</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タブの [</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データの入力規則</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をクリックします。[</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入力値の種類</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で、[</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リスト</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をクリックします。 </a:t>
            </a:r>
          </a:p>
        </xdr:txBody>
      </xdr:sp>
      <xdr:sp macro="" textlink="">
        <xdr:nvSpPr>
          <xdr:cNvPr id="15" name="円 100" descr="3">
            <a:extLst>
              <a:ext uri="{FF2B5EF4-FFF2-40B4-BE49-F238E27FC236}">
                <a16:creationId xmlns:a16="http://schemas.microsoft.com/office/drawing/2014/main" id="{541863CD-F395-45DA-A958-EE361E1A74DF}"/>
              </a:ext>
            </a:extLst>
          </xdr:cNvPr>
          <xdr:cNvSpPr/>
        </xdr:nvSpPr>
        <xdr:spPr>
          <a:xfrm>
            <a:off x="565124" y="2616355"/>
            <a:ext cx="369206" cy="38111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3</a:t>
            </a:r>
          </a:p>
        </xdr:txBody>
      </xdr:sp>
      <xdr:sp macro="" textlink="">
        <xdr:nvSpPr>
          <xdr:cNvPr id="16" name="手順" descr="[元の値] ボックスに、[農産物]、[肉類]、[パン類] と入力します。値と値の間にコンマを入れてください。完了したら、[OK] をクリックします">
            <a:extLst>
              <a:ext uri="{FF2B5EF4-FFF2-40B4-BE49-F238E27FC236}">
                <a16:creationId xmlns:a16="http://schemas.microsoft.com/office/drawing/2014/main" id="{8AE11351-A734-49E2-B1ED-BAC7973328DE}"/>
              </a:ext>
            </a:extLst>
          </xdr:cNvPr>
          <xdr:cNvSpPr txBox="1"/>
        </xdr:nvSpPr>
        <xdr:spPr>
          <a:xfrm>
            <a:off x="969777" y="3225356"/>
            <a:ext cx="4809516" cy="4772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元の値</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ボックスに、[</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農産物</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en-US" alt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肉類</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en-US" alt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パン類</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と入力します。値と値の間にコンマを入れてください。完了したら、[</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OK</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をクリックします。</a:t>
            </a:r>
          </a:p>
        </xdr:txBody>
      </xdr:sp>
      <xdr:sp macro="" textlink="">
        <xdr:nvSpPr>
          <xdr:cNvPr id="17" name="円 102" descr="4">
            <a:extLst>
              <a:ext uri="{FF2B5EF4-FFF2-40B4-BE49-F238E27FC236}">
                <a16:creationId xmlns:a16="http://schemas.microsoft.com/office/drawing/2014/main" id="{25F792CB-F2D0-4D1E-AF8C-D9A7A1F460F6}"/>
              </a:ext>
            </a:extLst>
          </xdr:cNvPr>
          <xdr:cNvSpPr/>
        </xdr:nvSpPr>
        <xdr:spPr>
          <a:xfrm>
            <a:off x="565124" y="3182858"/>
            <a:ext cx="369206" cy="38111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4</a:t>
            </a:r>
          </a:p>
        </xdr:txBody>
      </xdr:sp>
      <xdr:sp macro="" textlink="">
        <xdr:nvSpPr>
          <xdr:cNvPr id="18" name="手順" descr="ここで、[りんご] の横にある黄色のセルをクリックすると、ドロップダウン メニューが表示されます">
            <a:extLst>
              <a:ext uri="{FF2B5EF4-FFF2-40B4-BE49-F238E27FC236}">
                <a16:creationId xmlns:a16="http://schemas.microsoft.com/office/drawing/2014/main" id="{A3F1C7F6-E5E0-47E4-8A94-8EE377287161}"/>
              </a:ext>
            </a:extLst>
          </xdr:cNvPr>
          <xdr:cNvSpPr txBox="1"/>
        </xdr:nvSpPr>
        <xdr:spPr>
          <a:xfrm>
            <a:off x="969777" y="3806040"/>
            <a:ext cx="4809516" cy="535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ここで、[</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りんご</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の横にある黄色のセルをクリックすると、ドロップダウン メニューが表示されます。</a:t>
            </a:r>
          </a:p>
        </xdr:txBody>
      </xdr:sp>
      <xdr:sp macro="" textlink="">
        <xdr:nvSpPr>
          <xdr:cNvPr id="19" name="円 104" descr="5">
            <a:extLst>
              <a:ext uri="{FF2B5EF4-FFF2-40B4-BE49-F238E27FC236}">
                <a16:creationId xmlns:a16="http://schemas.microsoft.com/office/drawing/2014/main" id="{67FD4C5B-579F-4AF4-A1B3-E033F64045B3}"/>
              </a:ext>
            </a:extLst>
          </xdr:cNvPr>
          <xdr:cNvSpPr/>
        </xdr:nvSpPr>
        <xdr:spPr>
          <a:xfrm>
            <a:off x="565124" y="3758781"/>
            <a:ext cx="369206" cy="38111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5</a:t>
            </a:r>
          </a:p>
        </xdr:txBody>
      </xdr:sp>
    </xdr:grpSp>
    <xdr:clientData/>
  </xdr:oneCellAnchor>
  <xdr:oneCellAnchor>
    <xdr:from>
      <xdr:col>0</xdr:col>
      <xdr:colOff>323850</xdr:colOff>
      <xdr:row>29</xdr:row>
      <xdr:rowOff>9525</xdr:rowOff>
    </xdr:from>
    <xdr:ext cx="5695950" cy="7143750"/>
    <xdr:grpSp>
      <xdr:nvGrpSpPr>
        <xdr:cNvPr id="20" name="ドロップダウンのベスト プラクティス:テーブルを使用する。" descr="ドロップダウンのベスト プラクティス:テーブルを使用する。&#10;部門のリストを示すドロップ ダウン メニューを挿入する方法について説明しました。しかし、そのリストが変更された場合は、どうしますか?たとえば、「乳製品」と呼ばれる新しい部門がある場合は、どうしますか?[データの入力規則] ダイアログ ボックスを更新する必要があります。ただし、より効率的な方法があります。まずテーブルを作成します。&#10;F 列の部門を含むセルをクリックします。たとえば、[肉類] をクリックします。&#10;Ctrl キーと T キーを押し、[OK] を押して、テーブルを作成します。&#10;ここで、もう一度データの入力規則を設定します。D 列で、[部門] の下の空白セルをすべて選択します。&#10;[データ] タブの [データの入力規則] をクリックします。[入力値の種類] で、[リスト] をクリックします。&#10;[元の値] ボックス内をクリックし、上矢印ボタンをクリックします。&#10;F 列の [農産物]、[肉類]、[パン類] の各セルを選択するには、クリックしてドラッグします。次に、下矢印ボタンをクリックします。&#10;[元の値] ボックスに =$F$32:$F$34 と表示されます(表示されない場合は、入力できます)。[OK] をクリックします。&#10;ここで、ドロップダウン矢印をクリックします。部門は、[農産物]、[肉類]、[パン類] の 3 つのみです。ただし、F 列の [パン類] の下に新しい部門を追加すると、新しい部門でドロップダウンが更新されます">
          <a:extLst>
            <a:ext uri="{FF2B5EF4-FFF2-40B4-BE49-F238E27FC236}">
              <a16:creationId xmlns:a16="http://schemas.microsoft.com/office/drawing/2014/main" id="{5DC98D53-D426-4C9C-B91D-71B968D2216D}"/>
            </a:ext>
          </a:extLst>
        </xdr:cNvPr>
        <xdr:cNvGrpSpPr/>
      </xdr:nvGrpSpPr>
      <xdr:grpSpPr>
        <a:xfrm>
          <a:off x="323850" y="6105525"/>
          <a:ext cx="5695950" cy="7143750"/>
          <a:chOff x="390525" y="6036469"/>
          <a:chExt cx="5693569" cy="7143750"/>
        </a:xfrm>
      </xdr:grpSpPr>
      <xdr:sp macro="" textlink="">
        <xdr:nvSpPr>
          <xdr:cNvPr id="21" name="四角形 117" descr="背景">
            <a:extLst>
              <a:ext uri="{FF2B5EF4-FFF2-40B4-BE49-F238E27FC236}">
                <a16:creationId xmlns:a16="http://schemas.microsoft.com/office/drawing/2014/main" id="{EDAD634B-5A00-4315-88B4-B94BD5AEE155}"/>
              </a:ext>
            </a:extLst>
          </xdr:cNvPr>
          <xdr:cNvSpPr/>
        </xdr:nvSpPr>
        <xdr:spPr>
          <a:xfrm>
            <a:off x="390525" y="6036469"/>
            <a:ext cx="5693569" cy="71437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22" name="手順" descr="ドロップダウンのベスト プラクティス:テーブルを使用する">
            <a:extLst>
              <a:ext uri="{FF2B5EF4-FFF2-40B4-BE49-F238E27FC236}">
                <a16:creationId xmlns:a16="http://schemas.microsoft.com/office/drawing/2014/main" id="{432B4E11-87C1-4930-AF3F-8AD162FF5721}"/>
              </a:ext>
            </a:extLst>
          </xdr:cNvPr>
          <xdr:cNvSpPr txBox="1"/>
        </xdr:nvSpPr>
        <xdr:spPr>
          <a:xfrm>
            <a:off x="622273" y="6164692"/>
            <a:ext cx="5214170" cy="9957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kern="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rPr>
              <a:t>ドロップダウンのベスト プラクティス:テーブルを使用する。</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23" name="直線コネクタ 22" descr="装飾線">
            <a:extLst>
              <a:ext uri="{FF2B5EF4-FFF2-40B4-BE49-F238E27FC236}">
                <a16:creationId xmlns:a16="http://schemas.microsoft.com/office/drawing/2014/main" id="{2255E648-86FE-4101-B26A-3133BF832C32}"/>
              </a:ext>
            </a:extLst>
          </xdr:cNvPr>
          <xdr:cNvCxnSpPr>
            <a:cxnSpLocks/>
          </xdr:cNvCxnSpPr>
        </xdr:nvCxnSpPr>
        <xdr:spPr>
          <a:xfrm>
            <a:off x="625449" y="7195980"/>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4" name="手順" descr="部門のリストを示すドロップ ダウン メニューを挿入する方法について説明しました。しかし、そのリストが変更された場合は、どうしますか?たとえば、「乳製品」と呼ばれる新しい部門がある場合は、どうしますか?[データの入力規則] ダイアログ ボックスを更新する必要があります。ただし、より効率的な方法があります。まずテーブルを作成します。">
            <a:extLst>
              <a:ext uri="{FF2B5EF4-FFF2-40B4-BE49-F238E27FC236}">
                <a16:creationId xmlns:a16="http://schemas.microsoft.com/office/drawing/2014/main" id="{FC577650-1B87-4779-B152-EA1E0094CE29}"/>
              </a:ext>
            </a:extLst>
          </xdr:cNvPr>
          <xdr:cNvSpPr txBox="1"/>
        </xdr:nvSpPr>
        <xdr:spPr>
          <a:xfrm>
            <a:off x="619126" y="7269590"/>
            <a:ext cx="5198380" cy="1005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部門のリストを示すドロップ ダウン メニューを挿入する方法について説明しました。しかし、そのリストが変更された場合は、どうしますか?たとえば、「乳製品」と呼ばれる新しい部門がある場合は、どうしますか?[データの入力規則] ダイアログ ボックスを更新する必要があります。ただし、より効率的な方法があります。まずテーブルを作成します。</a:t>
            </a:r>
          </a:p>
        </xdr:txBody>
      </xdr:sp>
      <xdr:sp macro="" textlink="">
        <xdr:nvSpPr>
          <xdr:cNvPr id="25" name="手順" descr="G 列の部門を含むセルをクリックします。たとえば、[肉類] をクリックします">
            <a:extLst>
              <a:ext uri="{FF2B5EF4-FFF2-40B4-BE49-F238E27FC236}">
                <a16:creationId xmlns:a16="http://schemas.microsoft.com/office/drawing/2014/main" id="{A013F1DC-1DF9-4090-8131-A5AC9DF9C9E5}"/>
              </a:ext>
            </a:extLst>
          </xdr:cNvPr>
          <xdr:cNvSpPr txBox="1"/>
        </xdr:nvSpPr>
        <xdr:spPr>
          <a:xfrm>
            <a:off x="1026927" y="8360511"/>
            <a:ext cx="4809516" cy="4477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100">
                <a:latin typeface="Meiryo UI" panose="020B0604030504040204" pitchFamily="50" charset="-128"/>
                <a:ea typeface="Meiryo UI" panose="020B0604030504040204" pitchFamily="50" charset="-128"/>
                <a:cs typeface="Segoe UI" panose="020B0502040204020203" pitchFamily="34" charset="0"/>
              </a:rPr>
              <a:t>F 列の部門を含むセルをクリックします。たとえば、[</a:t>
            </a:r>
            <a:r>
              <a:rPr lang="ja" sz="1100" b="1">
                <a:latin typeface="Meiryo UI" panose="020B0604030504040204" pitchFamily="50" charset="-128"/>
                <a:ea typeface="Meiryo UI" panose="020B0604030504040204" pitchFamily="50" charset="-128"/>
                <a:cs typeface="Segoe UI" panose="020B0502040204020203" pitchFamily="34" charset="0"/>
              </a:rPr>
              <a:t>肉類</a:t>
            </a:r>
            <a:r>
              <a:rPr lang="ja" sz="1100">
                <a:latin typeface="Meiryo UI" panose="020B0604030504040204" pitchFamily="50" charset="-128"/>
                <a:ea typeface="Meiryo UI" panose="020B0604030504040204" pitchFamily="50" charset="-128"/>
                <a:cs typeface="Segoe UI" panose="020B0502040204020203" pitchFamily="34" charset="0"/>
              </a:rPr>
              <a:t>] をクリックします。 </a:t>
            </a:r>
          </a:p>
        </xdr:txBody>
      </xdr:sp>
      <xdr:sp macro="" textlink="">
        <xdr:nvSpPr>
          <xdr:cNvPr id="26" name="円 122" descr="1">
            <a:extLst>
              <a:ext uri="{FF2B5EF4-FFF2-40B4-BE49-F238E27FC236}">
                <a16:creationId xmlns:a16="http://schemas.microsoft.com/office/drawing/2014/main" id="{D50F0607-0D74-4A70-934D-F9E293F5609A}"/>
              </a:ext>
            </a:extLst>
          </xdr:cNvPr>
          <xdr:cNvSpPr/>
        </xdr:nvSpPr>
        <xdr:spPr>
          <a:xfrm>
            <a:off x="622274" y="8318013"/>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1</a:t>
            </a:r>
          </a:p>
        </xdr:txBody>
      </xdr:sp>
      <xdr:sp macro="" textlink="">
        <xdr:nvSpPr>
          <xdr:cNvPr id="27" name="手順" descr="ここで、ドロップダウン矢印をクリックします。部門は、[農産物]、[肉類]、[パン類] の 3 つのみです。ただし、F 列の [パン類] の下に新しい部門を追加すると、新しい部門でドロップダウンが更新されます">
            <a:extLst>
              <a:ext uri="{FF2B5EF4-FFF2-40B4-BE49-F238E27FC236}">
                <a16:creationId xmlns:a16="http://schemas.microsoft.com/office/drawing/2014/main" id="{237471E9-43D0-4F2F-8AB1-4D9BDF04FC4D}"/>
              </a:ext>
            </a:extLst>
          </xdr:cNvPr>
          <xdr:cNvSpPr txBox="1"/>
        </xdr:nvSpPr>
        <xdr:spPr>
          <a:xfrm>
            <a:off x="1026926" y="12070655"/>
            <a:ext cx="4809517" cy="8238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100">
                <a:latin typeface="Meiryo UI" panose="020B0604030504040204" pitchFamily="50" charset="-128"/>
                <a:ea typeface="Meiryo UI" panose="020B0604030504040204" pitchFamily="50" charset="-128"/>
                <a:cs typeface="Segoe UI" panose="020B0502040204020203" pitchFamily="34" charset="0"/>
              </a:rPr>
              <a:t>ここで、ドロップダウン矢印をクリックします。部門は、[農産物]、[肉類]、[パン類] の 3 つのみです。ただし、F 列の [パン類] の下に新しい部門を追加すると、新しい部門でドロップダウンが更新されます。</a:t>
            </a:r>
          </a:p>
          <a:p>
            <a:pPr rtl="0"/>
            <a:endParaRPr lang="en-US" sz="1100">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28" name="円 124" descr="8">
            <a:extLst>
              <a:ext uri="{FF2B5EF4-FFF2-40B4-BE49-F238E27FC236}">
                <a16:creationId xmlns:a16="http://schemas.microsoft.com/office/drawing/2014/main" id="{CF2F94E9-F280-42BE-8684-83B8E37E62B0}"/>
              </a:ext>
            </a:extLst>
          </xdr:cNvPr>
          <xdr:cNvSpPr/>
        </xdr:nvSpPr>
        <xdr:spPr>
          <a:xfrm>
            <a:off x="622274" y="12028157"/>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8</a:t>
            </a:r>
          </a:p>
        </xdr:txBody>
      </xdr:sp>
      <xdr:sp macro="" textlink="">
        <xdr:nvSpPr>
          <xdr:cNvPr id="29" name="手順" descr="Ctrl キーと T キーを押し、[OK] を押して、テーブルを作成します">
            <a:extLst>
              <a:ext uri="{FF2B5EF4-FFF2-40B4-BE49-F238E27FC236}">
                <a16:creationId xmlns:a16="http://schemas.microsoft.com/office/drawing/2014/main" id="{110C240D-0162-44F7-B58A-F6E38510EFE5}"/>
              </a:ext>
            </a:extLst>
          </xdr:cNvPr>
          <xdr:cNvSpPr txBox="1"/>
        </xdr:nvSpPr>
        <xdr:spPr>
          <a:xfrm>
            <a:off x="1026927" y="8834949"/>
            <a:ext cx="4809516" cy="468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100">
                <a:latin typeface="Meiryo UI" panose="020B0604030504040204" pitchFamily="50" charset="-128"/>
                <a:ea typeface="Meiryo UI" panose="020B0604030504040204" pitchFamily="50" charset="-128"/>
                <a:cs typeface="Segoe UI" panose="020B0502040204020203" pitchFamily="34" charset="0"/>
              </a:rPr>
              <a:t>                      </a:t>
            </a:r>
            <a:r>
              <a:rPr lang="en-US" altLang="ja" sz="1100" baseline="0">
                <a:latin typeface="Meiryo UI" panose="020B0604030504040204" pitchFamily="50" charset="-128"/>
                <a:ea typeface="Meiryo UI" panose="020B0604030504040204" pitchFamily="50" charset="-128"/>
                <a:cs typeface="Segoe UI" panose="020B0502040204020203" pitchFamily="34" charset="0"/>
              </a:rPr>
              <a:t> </a:t>
            </a:r>
            <a:r>
              <a:rPr lang="ja" sz="1100">
                <a:latin typeface="Meiryo UI" panose="020B0604030504040204" pitchFamily="50" charset="-128"/>
                <a:ea typeface="Meiryo UI" panose="020B0604030504040204" pitchFamily="50" charset="-128"/>
                <a:cs typeface="Segoe UI" panose="020B0502040204020203" pitchFamily="34" charset="0"/>
              </a:rPr>
              <a:t>を押し、[</a:t>
            </a:r>
            <a:r>
              <a:rPr lang="ja" sz="1100" b="1">
                <a:latin typeface="Meiryo UI" panose="020B0604030504040204" pitchFamily="50" charset="-128"/>
                <a:ea typeface="Meiryo UI" panose="020B0604030504040204" pitchFamily="50" charset="-128"/>
                <a:cs typeface="Segoe UI" panose="020B0502040204020203" pitchFamily="34" charset="0"/>
              </a:rPr>
              <a:t>OK</a:t>
            </a:r>
            <a:r>
              <a:rPr lang="ja" sz="1100" b="0">
                <a:latin typeface="Meiryo UI" panose="020B0604030504040204" pitchFamily="50" charset="-128"/>
                <a:ea typeface="Meiryo UI" panose="020B0604030504040204" pitchFamily="50" charset="-128"/>
                <a:cs typeface="Segoe UI" panose="020B0502040204020203" pitchFamily="34" charset="0"/>
              </a:rPr>
              <a:t>] を押して、テーブルを作成します。</a:t>
            </a:r>
          </a:p>
        </xdr:txBody>
      </xdr:sp>
      <xdr:sp macro="" textlink="">
        <xdr:nvSpPr>
          <xdr:cNvPr id="30" name="円 126" descr="2">
            <a:extLst>
              <a:ext uri="{FF2B5EF4-FFF2-40B4-BE49-F238E27FC236}">
                <a16:creationId xmlns:a16="http://schemas.microsoft.com/office/drawing/2014/main" id="{D0C39F1C-0F74-43D1-A85F-77D9F3A4AD23}"/>
              </a:ext>
            </a:extLst>
          </xdr:cNvPr>
          <xdr:cNvSpPr/>
        </xdr:nvSpPr>
        <xdr:spPr>
          <a:xfrm>
            <a:off x="622274" y="8792451"/>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2</a:t>
            </a:r>
          </a:p>
        </xdr:txBody>
      </xdr:sp>
      <xdr:sp macro="" textlink="">
        <xdr:nvSpPr>
          <xdr:cNvPr id="31" name="手順" descr="ここで、もう一度データの入力規則を設定します。D 列で、[部門] の下の空白セルをすべて選択します">
            <a:extLst>
              <a:ext uri="{FF2B5EF4-FFF2-40B4-BE49-F238E27FC236}">
                <a16:creationId xmlns:a16="http://schemas.microsoft.com/office/drawing/2014/main" id="{CB3F9945-24C4-45F6-86B1-4449E6A9DFFF}"/>
              </a:ext>
            </a:extLst>
          </xdr:cNvPr>
          <xdr:cNvSpPr txBox="1"/>
        </xdr:nvSpPr>
        <xdr:spPr>
          <a:xfrm>
            <a:off x="1026927" y="9323934"/>
            <a:ext cx="4809516" cy="503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100">
                <a:latin typeface="Meiryo UI" panose="020B0604030504040204" pitchFamily="50" charset="-128"/>
                <a:ea typeface="Meiryo UI" panose="020B0604030504040204" pitchFamily="50" charset="-128"/>
                <a:cs typeface="Segoe UI" panose="020B0502040204020203" pitchFamily="34" charset="0"/>
              </a:rPr>
              <a:t>ここで、もう一度データの入力規則を設定します。D 列で、[</a:t>
            </a:r>
            <a:r>
              <a:rPr lang="ja" sz="1100" b="1">
                <a:latin typeface="Meiryo UI" panose="020B0604030504040204" pitchFamily="50" charset="-128"/>
                <a:ea typeface="Meiryo UI" panose="020B0604030504040204" pitchFamily="50" charset="-128"/>
                <a:cs typeface="Segoe UI" panose="020B0502040204020203" pitchFamily="34" charset="0"/>
              </a:rPr>
              <a:t>部門</a:t>
            </a:r>
            <a:r>
              <a:rPr lang="ja" sz="1100">
                <a:latin typeface="Meiryo UI" panose="020B0604030504040204" pitchFamily="50" charset="-128"/>
                <a:ea typeface="Meiryo UI" panose="020B0604030504040204" pitchFamily="50" charset="-128"/>
                <a:cs typeface="Segoe UI" panose="020B0502040204020203" pitchFamily="34" charset="0"/>
              </a:rPr>
              <a:t>] の下の空白セルをすべて選択します。</a:t>
            </a:r>
            <a:endParaRPr lang="en-US" sz="1100" b="1">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32" name="円 128" descr="3">
            <a:extLst>
              <a:ext uri="{FF2B5EF4-FFF2-40B4-BE49-F238E27FC236}">
                <a16:creationId xmlns:a16="http://schemas.microsoft.com/office/drawing/2014/main" id="{4268B963-4CF0-4B25-A1DB-C795CAA23860}"/>
              </a:ext>
            </a:extLst>
          </xdr:cNvPr>
          <xdr:cNvSpPr/>
        </xdr:nvSpPr>
        <xdr:spPr>
          <a:xfrm>
            <a:off x="622274" y="9281436"/>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3</a:t>
            </a:r>
          </a:p>
        </xdr:txBody>
      </xdr:sp>
      <xdr:cxnSp macro="">
        <xdr:nvCxnSpPr>
          <xdr:cNvPr id="33" name="直線​​コネクタ 129" descr="装飾線">
            <a:extLst>
              <a:ext uri="{FF2B5EF4-FFF2-40B4-BE49-F238E27FC236}">
                <a16:creationId xmlns:a16="http://schemas.microsoft.com/office/drawing/2014/main" id="{6146AC13-A67E-4D5B-9261-A3B5DBAED086}"/>
              </a:ext>
            </a:extLst>
          </xdr:cNvPr>
          <xdr:cNvCxnSpPr>
            <a:cxnSpLocks/>
          </xdr:cNvCxnSpPr>
        </xdr:nvCxnSpPr>
        <xdr:spPr>
          <a:xfrm>
            <a:off x="625449" y="12928898"/>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34" name="手順" descr="[データ] タブの [データの入力規則] をクリックします。[入力値の種類] で、[リスト] をクリックします">
            <a:extLst>
              <a:ext uri="{FF2B5EF4-FFF2-40B4-BE49-F238E27FC236}">
                <a16:creationId xmlns:a16="http://schemas.microsoft.com/office/drawing/2014/main" id="{DE76A2D4-1BDF-46DE-801A-6CE9C633C311}"/>
              </a:ext>
            </a:extLst>
          </xdr:cNvPr>
          <xdr:cNvSpPr txBox="1"/>
        </xdr:nvSpPr>
        <xdr:spPr>
          <a:xfrm>
            <a:off x="1026927" y="9881171"/>
            <a:ext cx="4809516" cy="489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データ</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タブの [</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データの入力規則</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をクリックします。[</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入力値の種類</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で、[</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リスト</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をクリックします。 </a:t>
            </a:r>
          </a:p>
        </xdr:txBody>
      </xdr:sp>
      <xdr:sp macro="" textlink="">
        <xdr:nvSpPr>
          <xdr:cNvPr id="35" name="円 108" descr="4">
            <a:extLst>
              <a:ext uri="{FF2B5EF4-FFF2-40B4-BE49-F238E27FC236}">
                <a16:creationId xmlns:a16="http://schemas.microsoft.com/office/drawing/2014/main" id="{D26A8A4D-2227-409A-A48A-CAD76DCD286A}"/>
              </a:ext>
            </a:extLst>
          </xdr:cNvPr>
          <xdr:cNvSpPr/>
        </xdr:nvSpPr>
        <xdr:spPr>
          <a:xfrm>
            <a:off x="622274" y="9838672"/>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4</a:t>
            </a:r>
          </a:p>
        </xdr:txBody>
      </xdr:sp>
      <xdr:sp macro="" textlink="">
        <xdr:nvSpPr>
          <xdr:cNvPr id="36" name="手順" descr="[元の値] ボックス内をクリックし、上矢印ボタンをクリックします。">
            <a:extLst>
              <a:ext uri="{FF2B5EF4-FFF2-40B4-BE49-F238E27FC236}">
                <a16:creationId xmlns:a16="http://schemas.microsoft.com/office/drawing/2014/main" id="{1DA0CB4C-23A1-4DE9-8EA9-37D55EDB6BB5}"/>
              </a:ext>
            </a:extLst>
          </xdr:cNvPr>
          <xdr:cNvSpPr txBox="1"/>
        </xdr:nvSpPr>
        <xdr:spPr>
          <a:xfrm>
            <a:off x="1026927" y="10436981"/>
            <a:ext cx="4809516" cy="4858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元の値</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ボックス内をクリックし、上矢印ボタンをクリックします</a:t>
            </a:r>
          </a:p>
        </xdr:txBody>
      </xdr:sp>
      <xdr:sp macro="" textlink="">
        <xdr:nvSpPr>
          <xdr:cNvPr id="37" name="円 110" descr="5">
            <a:extLst>
              <a:ext uri="{FF2B5EF4-FFF2-40B4-BE49-F238E27FC236}">
                <a16:creationId xmlns:a16="http://schemas.microsoft.com/office/drawing/2014/main" id="{8A261F27-1BE6-42F1-A38D-940ABDCE5D11}"/>
              </a:ext>
            </a:extLst>
          </xdr:cNvPr>
          <xdr:cNvSpPr/>
        </xdr:nvSpPr>
        <xdr:spPr>
          <a:xfrm>
            <a:off x="622274" y="10394482"/>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5</a:t>
            </a:r>
          </a:p>
        </xdr:txBody>
      </xdr:sp>
      <xdr:sp macro="" textlink="">
        <xdr:nvSpPr>
          <xdr:cNvPr id="38" name="手順" descr="F 列の [農産物]、[肉類]、[パン類] の各セルを選択するには、クリックしてドラッグします。次に、下矢印ボタンをクリックします。 ">
            <a:extLst>
              <a:ext uri="{FF2B5EF4-FFF2-40B4-BE49-F238E27FC236}">
                <a16:creationId xmlns:a16="http://schemas.microsoft.com/office/drawing/2014/main" id="{BB410B78-3859-487D-B303-9D28E5EF8866}"/>
              </a:ext>
            </a:extLst>
          </xdr:cNvPr>
          <xdr:cNvSpPr txBox="1"/>
        </xdr:nvSpPr>
        <xdr:spPr>
          <a:xfrm>
            <a:off x="1026927" y="10917071"/>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クリックしてドラッグし、F 列の [</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農産物</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肉類</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パン類</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の各セルを選択します。次に、下矢印ボタンをクリックします </a:t>
            </a:r>
          </a:p>
        </xdr:txBody>
      </xdr:sp>
      <xdr:sp macro="" textlink="">
        <xdr:nvSpPr>
          <xdr:cNvPr id="39" name="円 112" descr="6">
            <a:extLst>
              <a:ext uri="{FF2B5EF4-FFF2-40B4-BE49-F238E27FC236}">
                <a16:creationId xmlns:a16="http://schemas.microsoft.com/office/drawing/2014/main" id="{2C381112-56B9-45EC-A922-74F637EC1DD5}"/>
              </a:ext>
            </a:extLst>
          </xdr:cNvPr>
          <xdr:cNvSpPr/>
        </xdr:nvSpPr>
        <xdr:spPr>
          <a:xfrm>
            <a:off x="622274" y="10874573"/>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6</a:t>
            </a:r>
          </a:p>
        </xdr:txBody>
      </xdr:sp>
      <xdr:sp macro="" textlink="">
        <xdr:nvSpPr>
          <xdr:cNvPr id="40" name="手順" descr="[元の値] ボックスに =$F$32:$F$34 と表示されます(表示されない場合は、入力できます)。[OK] をクリックします">
            <a:extLst>
              <a:ext uri="{FF2B5EF4-FFF2-40B4-BE49-F238E27FC236}">
                <a16:creationId xmlns:a16="http://schemas.microsoft.com/office/drawing/2014/main" id="{1020D547-36AD-4446-A29D-6D63B13DCC7A}"/>
              </a:ext>
            </a:extLst>
          </xdr:cNvPr>
          <xdr:cNvSpPr txBox="1"/>
        </xdr:nvSpPr>
        <xdr:spPr>
          <a:xfrm>
            <a:off x="1026927" y="11492662"/>
            <a:ext cx="4809516" cy="5255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元の値</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ボックスに </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=$F$32:$F$34</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と表示されます(表示されない場合は、入力できます)。[</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OK</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をクリックします。</a:t>
            </a:r>
          </a:p>
        </xdr:txBody>
      </xdr:sp>
      <xdr:sp macro="" textlink="">
        <xdr:nvSpPr>
          <xdr:cNvPr id="41" name="円 114" descr="7">
            <a:extLst>
              <a:ext uri="{FF2B5EF4-FFF2-40B4-BE49-F238E27FC236}">
                <a16:creationId xmlns:a16="http://schemas.microsoft.com/office/drawing/2014/main" id="{0CC5A2AC-8D86-4B04-B517-59C55273340C}"/>
              </a:ext>
            </a:extLst>
          </xdr:cNvPr>
          <xdr:cNvSpPr/>
        </xdr:nvSpPr>
        <xdr:spPr>
          <a:xfrm>
            <a:off x="622274" y="11450163"/>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7</a:t>
            </a:r>
          </a:p>
        </xdr:txBody>
      </xdr:sp>
      <xdr:sp macro="" textlink="">
        <xdr:nvSpPr>
          <xdr:cNvPr id="42" name="四角形:角丸 115" descr="Ctrl キー">
            <a:extLst>
              <a:ext uri="{FF2B5EF4-FFF2-40B4-BE49-F238E27FC236}">
                <a16:creationId xmlns:a16="http://schemas.microsoft.com/office/drawing/2014/main" id="{98CA3154-EC2C-4BE6-A77C-A6E82E6FAC18}"/>
              </a:ext>
            </a:extLst>
          </xdr:cNvPr>
          <xdr:cNvSpPr/>
        </xdr:nvSpPr>
        <xdr:spPr>
          <a:xfrm>
            <a:off x="1116816" y="8857067"/>
            <a:ext cx="459442"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900" spc="100" baseline="0">
                <a:solidFill>
                  <a:schemeClr val="tx1"/>
                </a:solidFill>
                <a:latin typeface="Meiryo UI" panose="020B0604030504040204" pitchFamily="50" charset="-128"/>
                <a:ea typeface="Meiryo UI" panose="020B0604030504040204" pitchFamily="50" charset="-128"/>
                <a:cs typeface="Segoe UI" panose="020B0502040204020203" pitchFamily="34" charset="0"/>
              </a:rPr>
              <a:t>Ctrl</a:t>
            </a:r>
            <a:endParaRPr lang="en-US" sz="800" spc="100" baseline="0">
              <a:solidFill>
                <a:schemeClr val="tx1"/>
              </a:solidFill>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43" name="四角形:角丸 116" descr="T キー">
            <a:extLst>
              <a:ext uri="{FF2B5EF4-FFF2-40B4-BE49-F238E27FC236}">
                <a16:creationId xmlns:a16="http://schemas.microsoft.com/office/drawing/2014/main" id="{A11CAA05-790A-4C21-A0F9-9EE67A16A6F8}"/>
              </a:ext>
            </a:extLst>
          </xdr:cNvPr>
          <xdr:cNvSpPr/>
        </xdr:nvSpPr>
        <xdr:spPr>
          <a:xfrm>
            <a:off x="1661218" y="8857067"/>
            <a:ext cx="466658"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900">
                <a:solidFill>
                  <a:schemeClr val="tx1"/>
                </a:solidFill>
                <a:latin typeface="Meiryo UI" panose="020B0604030504040204" pitchFamily="50" charset="-128"/>
                <a:ea typeface="Meiryo UI" panose="020B0604030504040204" pitchFamily="50" charset="-128"/>
                <a:cs typeface="Segoe UI" panose="020B0502040204020203" pitchFamily="34" charset="0"/>
              </a:rPr>
              <a:t>T</a:t>
            </a:r>
          </a:p>
        </xdr:txBody>
      </xdr:sp>
      <xdr:pic>
        <xdr:nvPicPr>
          <xdr:cNvPr id="44" name="図 43" descr="[参照の編集] ボタン">
            <a:extLst>
              <a:ext uri="{FF2B5EF4-FFF2-40B4-BE49-F238E27FC236}">
                <a16:creationId xmlns:a16="http://schemas.microsoft.com/office/drawing/2014/main" id="{EFF632DE-3EB1-43E7-BB53-0F0EDFA1470A}"/>
              </a:ext>
            </a:extLst>
          </xdr:cNvPr>
          <xdr:cNvPicPr>
            <a:picLocks noChangeAspect="1"/>
          </xdr:cNvPicPr>
        </xdr:nvPicPr>
        <xdr:blipFill rotWithShape="1">
          <a:blip xmlns:r="http://schemas.openxmlformats.org/officeDocument/2006/relationships" r:embed="rId2"/>
          <a:srcRect l="14712" t="24591" r="18206" b="23984"/>
          <a:stretch/>
        </xdr:blipFill>
        <xdr:spPr>
          <a:xfrm>
            <a:off x="4500753" y="10523088"/>
            <a:ext cx="204439" cy="181207"/>
          </a:xfrm>
          <a:prstGeom prst="rect">
            <a:avLst/>
          </a:prstGeom>
        </xdr:spPr>
      </xdr:pic>
      <xdr:pic>
        <xdr:nvPicPr>
          <xdr:cNvPr id="45" name="図 44" descr="参照の編集を閉じる">
            <a:extLst>
              <a:ext uri="{FF2B5EF4-FFF2-40B4-BE49-F238E27FC236}">
                <a16:creationId xmlns:a16="http://schemas.microsoft.com/office/drawing/2014/main" id="{4CB530C8-9341-4468-B004-C90222F61018}"/>
              </a:ext>
            </a:extLst>
          </xdr:cNvPr>
          <xdr:cNvPicPr>
            <a:picLocks noChangeAspect="1"/>
          </xdr:cNvPicPr>
        </xdr:nvPicPr>
        <xdr:blipFill rotWithShape="1">
          <a:blip xmlns:r="http://schemas.openxmlformats.org/officeDocument/2006/relationships" r:embed="rId3"/>
          <a:srcRect l="20783" t="7697" r="13466" b="19960"/>
          <a:stretch/>
        </xdr:blipFill>
        <xdr:spPr>
          <a:xfrm>
            <a:off x="3090283" y="11236794"/>
            <a:ext cx="206644" cy="184043"/>
          </a:xfrm>
          <a:prstGeom prst="rect">
            <a:avLst/>
          </a:prstGeom>
        </xdr:spPr>
      </xdr:pic>
    </xdr:grpSp>
    <xdr:clientData/>
  </xdr:oneCellAnchor>
  <xdr:oneCellAnchor>
    <xdr:from>
      <xdr:col>4</xdr:col>
      <xdr:colOff>657225</xdr:colOff>
      <xdr:row>33</xdr:row>
      <xdr:rowOff>93739</xdr:rowOff>
    </xdr:from>
    <xdr:ext cx="2447924" cy="2192260"/>
    <xdr:grpSp>
      <xdr:nvGrpSpPr>
        <xdr:cNvPr id="46" name="グループ 7" descr="専門的なヒント&#10;このように、多くのユーザーは入力規則リストを別のシートに配置します。そのため、他のユーザーはそのリストを変更しようとしません">
          <a:extLst>
            <a:ext uri="{FF2B5EF4-FFF2-40B4-BE49-F238E27FC236}">
              <a16:creationId xmlns:a16="http://schemas.microsoft.com/office/drawing/2014/main" id="{FAB1FB74-6500-4E9F-AC20-FC9AF504273D}"/>
            </a:ext>
          </a:extLst>
        </xdr:cNvPr>
        <xdr:cNvGrpSpPr/>
      </xdr:nvGrpSpPr>
      <xdr:grpSpPr>
        <a:xfrm>
          <a:off x="9064625" y="6951739"/>
          <a:ext cx="2447924" cy="2192260"/>
          <a:chOff x="8591550" y="7370839"/>
          <a:chExt cx="2447924" cy="2192260"/>
        </a:xfrm>
      </xdr:grpSpPr>
      <xdr:sp macro="" textlink="">
        <xdr:nvSpPr>
          <xdr:cNvPr id="47" name="円弧 46" descr="矢印">
            <a:extLst>
              <a:ext uri="{FF2B5EF4-FFF2-40B4-BE49-F238E27FC236}">
                <a16:creationId xmlns:a16="http://schemas.microsoft.com/office/drawing/2014/main" id="{5D8A1B94-3A93-4EFA-B40D-5D2E7340FA0A}"/>
              </a:ext>
            </a:extLst>
          </xdr:cNvPr>
          <xdr:cNvSpPr/>
        </xdr:nvSpPr>
        <xdr:spPr>
          <a:xfrm rot="1202673">
            <a:off x="9329969" y="7370839"/>
            <a:ext cx="1207772" cy="833071"/>
          </a:xfrm>
          <a:prstGeom prst="arc">
            <a:avLst>
              <a:gd name="adj1" fmla="val 14387296"/>
              <a:gd name="adj2" fmla="val 3629369"/>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latin typeface="Meiryo UI" panose="020B0604030504040204" pitchFamily="50" charset="-128"/>
              <a:ea typeface="Meiryo UI" panose="020B0604030504040204" pitchFamily="50" charset="-128"/>
            </a:endParaRPr>
          </a:p>
        </xdr:txBody>
      </xdr:sp>
      <xdr:pic>
        <xdr:nvPicPr>
          <xdr:cNvPr id="48" name="グラフィック 2" descr="フクロウ">
            <a:extLst>
              <a:ext uri="{FF2B5EF4-FFF2-40B4-BE49-F238E27FC236}">
                <a16:creationId xmlns:a16="http://schemas.microsoft.com/office/drawing/2014/main" id="{77E8A003-259A-44F1-A885-4F8A3F80BB2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591550" y="8075784"/>
            <a:ext cx="444647" cy="444647"/>
          </a:xfrm>
          <a:prstGeom prst="rect">
            <a:avLst/>
          </a:prstGeom>
        </xdr:spPr>
      </xdr:pic>
      <xdr:sp macro="" textlink="">
        <xdr:nvSpPr>
          <xdr:cNvPr id="49" name="手順" descr="専門的なヒント&#10;このように、多くのユーザーは入力規則リストを別のシートに配置します。そのため、他のユーザーはそのリストを変更しようとしません">
            <a:extLst>
              <a:ext uri="{FF2B5EF4-FFF2-40B4-BE49-F238E27FC236}">
                <a16:creationId xmlns:a16="http://schemas.microsoft.com/office/drawing/2014/main" id="{F7CEFF76-D632-4374-9FE2-F6AA30D49D29}"/>
              </a:ext>
            </a:extLst>
          </xdr:cNvPr>
          <xdr:cNvSpPr txBox="1"/>
        </xdr:nvSpPr>
        <xdr:spPr>
          <a:xfrm>
            <a:off x="8924927" y="8048624"/>
            <a:ext cx="2114547" cy="151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200" b="1" kern="0">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rPr>
              <a:t>専門的なヒント</a:t>
            </a:r>
            <a:endParaRPr lang="en-US" sz="1200" b="1">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endParaRPr>
          </a:p>
          <a:p>
            <a:pPr lvl="0" rtl="0">
              <a:defRPr/>
            </a:pPr>
            <a:r>
              <a:rPr lang="ja"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このように、多くのユーザーは入力規則リストを別のシートに配置します。そのため、他のユーザーはそのリストを変更しようとしません。</a:t>
            </a:r>
            <a:endParaRPr lang="en-US" sz="110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endParaRPr>
          </a:p>
        </xdr:txBody>
      </xdr:sp>
    </xdr:grpSp>
    <xdr:clientData/>
  </xdr:oneCellAnchor>
  <xdr:oneCellAnchor>
    <xdr:from>
      <xdr:col>4</xdr:col>
      <xdr:colOff>638175</xdr:colOff>
      <xdr:row>1</xdr:row>
      <xdr:rowOff>85725</xdr:rowOff>
    </xdr:from>
    <xdr:ext cx="3419476" cy="2686050"/>
    <xdr:grpSp>
      <xdr:nvGrpSpPr>
        <xdr:cNvPr id="50" name="グループ 5" descr="補足情報&#10;ドロップダウン リストにより、ユーザーが有効なデータを入力できます。そのため、ドロップダウン リストがデータ入力規則と呼ばれる大規模な機能グループの一部であることがわかります。&#10;&#10;データ入力規則には他の方法もあります。たとえば、入力を整数、日付だけでなく、最大金額や最小金額にさえも制限できます。利用できるオプションは多数あります。詳細については、このシートの下部にあるリンクを参照してください&#10;">
          <a:extLst>
            <a:ext uri="{FF2B5EF4-FFF2-40B4-BE49-F238E27FC236}">
              <a16:creationId xmlns:a16="http://schemas.microsoft.com/office/drawing/2014/main" id="{083E7934-AEF1-4991-A2CB-E83E9FD2C1EB}"/>
            </a:ext>
          </a:extLst>
        </xdr:cNvPr>
        <xdr:cNvGrpSpPr/>
      </xdr:nvGrpSpPr>
      <xdr:grpSpPr>
        <a:xfrm>
          <a:off x="9045575" y="847725"/>
          <a:ext cx="3419476" cy="2686050"/>
          <a:chOff x="8572500" y="847725"/>
          <a:chExt cx="3234306" cy="2933700"/>
        </a:xfrm>
      </xdr:grpSpPr>
      <xdr:sp macro="" textlink="">
        <xdr:nvSpPr>
          <xdr:cNvPr id="51" name="手順" descr="補足情報&#10;ドロップダウン リストにより、ユーザーが有効なデータを入力できます。そのため、ドロップダウン リストがデータ入力規則と呼ばれる大規模な機能グループの一部であることがわかります。&#10;&#10;データ入力規則には他の方法もあります。たとえば、入力を整数、日付だけでなく、最大金額や最小金額にさえも制限できます。利用できるオプションは多数あります。詳細については、このシートの下部にあるリンクを参照してください">
            <a:extLst>
              <a:ext uri="{FF2B5EF4-FFF2-40B4-BE49-F238E27FC236}">
                <a16:creationId xmlns:a16="http://schemas.microsoft.com/office/drawing/2014/main" id="{F7C68427-F760-4AF5-8D76-71231E1D43F4}"/>
              </a:ext>
            </a:extLst>
          </xdr:cNvPr>
          <xdr:cNvSpPr txBox="1"/>
        </xdr:nvSpPr>
        <xdr:spPr>
          <a:xfrm>
            <a:off x="8886093" y="882732"/>
            <a:ext cx="2920713" cy="28986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200" b="1" kern="0">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rPr>
              <a:t>補足情報</a:t>
            </a:r>
            <a:endParaRPr lang="en-US" sz="1200" b="1">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endParaRPr>
          </a:p>
          <a:p>
            <a:pPr lvl="0" rtl="0">
              <a:defRPr/>
            </a:pPr>
            <a:r>
              <a:rPr lang="ja"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ドロップダウン リストにより、ユーザーが有効なデータを入力できます。そのため、ドロップダウン リストが</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 </a:t>
            </a:r>
            <a:r>
              <a:rPr lang="ja" sz="1100" b="1"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データ入力規則</a:t>
            </a:r>
            <a:r>
              <a:rPr lang="ja" sz="1100" b="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と呼ばれる大規模な機能グループの一部であることがわかります。 </a:t>
            </a:r>
          </a:p>
          <a:p>
            <a:pPr lvl="0" rtl="0">
              <a:defRPr/>
            </a:pPr>
            <a:endParaRPr lang="en-US" sz="1100" b="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endParaRPr>
          </a:p>
          <a:p>
            <a:pPr lvl="0" rtl="0">
              <a:defRPr/>
            </a:pPr>
            <a:r>
              <a:rPr lang="ja"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データ入力規則には他の方法もあります。</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たとえば、入力を整数、日付だけでなく、最大金額や最小金額にさえも制限できます。利用できるオプションは多数あります。詳細については、このシートの下部にあるリンクを参照してください。</a:t>
            </a:r>
            <a:endParaRPr lang="en-US" sz="110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endParaRPr>
          </a:p>
        </xdr:txBody>
      </xdr:sp>
      <xdr:pic>
        <xdr:nvPicPr>
          <xdr:cNvPr id="52" name="グラフィック 147" descr="眼鏡">
            <a:extLst>
              <a:ext uri="{FF2B5EF4-FFF2-40B4-BE49-F238E27FC236}">
                <a16:creationId xmlns:a16="http://schemas.microsoft.com/office/drawing/2014/main" id="{28AE40A5-A4E7-4366-92ED-267B3F602083}"/>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8572500" y="847725"/>
            <a:ext cx="352533" cy="364990"/>
          </a:xfrm>
          <a:prstGeom prst="rect">
            <a:avLst/>
          </a:prstGeom>
        </xdr:spPr>
      </xdr:pic>
    </xdr:grpSp>
    <xdr:clientData/>
  </xdr:oneCellAnchor>
  <xdr:oneCellAnchor>
    <xdr:from>
      <xdr:col>0</xdr:col>
      <xdr:colOff>323850</xdr:colOff>
      <xdr:row>67</xdr:row>
      <xdr:rowOff>180975</xdr:rowOff>
    </xdr:from>
    <xdr:ext cx="5695950" cy="3005750"/>
    <xdr:grpSp>
      <xdr:nvGrpSpPr>
        <xdr:cNvPr id="53" name="Web 上のその他の情報" descr="Web 上のその他の情報。Web へのリンクが含まれています。&#10;ページのトップへ&#10;次の手順へ">
          <a:extLst>
            <a:ext uri="{FF2B5EF4-FFF2-40B4-BE49-F238E27FC236}">
              <a16:creationId xmlns:a16="http://schemas.microsoft.com/office/drawing/2014/main" id="{D8CBF41A-A8D6-4450-8924-12D423CF0CB0}"/>
            </a:ext>
          </a:extLst>
        </xdr:cNvPr>
        <xdr:cNvGrpSpPr/>
      </xdr:nvGrpSpPr>
      <xdr:grpSpPr>
        <a:xfrm>
          <a:off x="323850" y="13515975"/>
          <a:ext cx="5695950" cy="3005750"/>
          <a:chOff x="390525" y="12239625"/>
          <a:chExt cx="5695950" cy="3005750"/>
        </a:xfrm>
      </xdr:grpSpPr>
      <xdr:sp macro="" textlink="">
        <xdr:nvSpPr>
          <xdr:cNvPr id="54" name="四角形 144" descr="背景">
            <a:extLst>
              <a:ext uri="{FF2B5EF4-FFF2-40B4-BE49-F238E27FC236}">
                <a16:creationId xmlns:a16="http://schemas.microsoft.com/office/drawing/2014/main" id="{F04C1361-7C94-450D-9A4D-04A051A32DDF}"/>
              </a:ext>
            </a:extLst>
          </xdr:cNvPr>
          <xdr:cNvSpPr/>
        </xdr:nvSpPr>
        <xdr:spPr>
          <a:xfrm>
            <a:off x="390525" y="12239625"/>
            <a:ext cx="5695950" cy="30057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55" name="手順" descr="Web 上のその他の情報">
            <a:extLst>
              <a:ext uri="{FF2B5EF4-FFF2-40B4-BE49-F238E27FC236}">
                <a16:creationId xmlns:a16="http://schemas.microsoft.com/office/drawing/2014/main" id="{CF08D918-8BE7-4F14-8C95-3E83DCB94035}"/>
              </a:ext>
            </a:extLst>
          </xdr:cNvPr>
          <xdr:cNvSpPr txBox="1"/>
        </xdr:nvSpPr>
        <xdr:spPr>
          <a:xfrm>
            <a:off x="622273" y="1235832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Web 上のその他の情報</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56" name="直線​​コネクタ 146" descr="装飾線">
            <a:extLst>
              <a:ext uri="{FF2B5EF4-FFF2-40B4-BE49-F238E27FC236}">
                <a16:creationId xmlns:a16="http://schemas.microsoft.com/office/drawing/2014/main" id="{FB95672F-31A5-46B4-ADE7-2BA66E238188}"/>
              </a:ext>
            </a:extLst>
          </xdr:cNvPr>
          <xdr:cNvCxnSpPr>
            <a:cxnSpLocks/>
          </xdr:cNvCxnSpPr>
        </xdr:nvCxnSpPr>
        <xdr:spPr>
          <a:xfrm>
            <a:off x="625449" y="1286573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7" name="[次へ] ボタン" descr="ページのトップへ。セル A1 へのハイパーリンクが設定されています">
            <a:hlinkClick xmlns:r="http://schemas.openxmlformats.org/officeDocument/2006/relationships" r:id="rId8" tooltip="このワークシートのセル A1 に戻るときに選択します"/>
            <a:extLst>
              <a:ext uri="{FF2B5EF4-FFF2-40B4-BE49-F238E27FC236}">
                <a16:creationId xmlns:a16="http://schemas.microsoft.com/office/drawing/2014/main" id="{C645EB68-13A4-48CC-8C35-B8E4C80917C5}"/>
              </a:ext>
            </a:extLst>
          </xdr:cNvPr>
          <xdr:cNvSpPr/>
        </xdr:nvSpPr>
        <xdr:spPr>
          <a:xfrm>
            <a:off x="625449" y="14409726"/>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ja" sz="1200">
                <a:solidFill>
                  <a:srgbClr val="0B744D"/>
                </a:solidFill>
                <a:latin typeface="Meiryo UI" panose="020B0604030504040204" pitchFamily="50" charset="-128"/>
                <a:ea typeface="Meiryo UI" panose="020B0604030504040204" pitchFamily="50" charset="-128"/>
                <a:cs typeface="Segoe UI" pitchFamily="34" charset="0"/>
              </a:rPr>
              <a:t>ページのトップへ</a:t>
            </a:r>
          </a:p>
        </xdr:txBody>
      </xdr:sp>
      <xdr:cxnSp macro="">
        <xdr:nvCxnSpPr>
          <xdr:cNvPr id="58" name="直線​​コネクタ 148" descr="装飾線">
            <a:extLst>
              <a:ext uri="{FF2B5EF4-FFF2-40B4-BE49-F238E27FC236}">
                <a16:creationId xmlns:a16="http://schemas.microsoft.com/office/drawing/2014/main" id="{CAF951F3-215F-403C-83FC-1CFE25C6B0EE}"/>
              </a:ext>
            </a:extLst>
          </xdr:cNvPr>
          <xdr:cNvCxnSpPr>
            <a:cxnSpLocks/>
          </xdr:cNvCxnSpPr>
        </xdr:nvCxnSpPr>
        <xdr:spPr>
          <a:xfrm>
            <a:off x="625449" y="1416437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9" name="[次へ] ボタン" descr="[次の手順へ] ボタン。次のシートへのハイパーリンクが設定されています">
            <a:hlinkClick xmlns:r="http://schemas.openxmlformats.org/officeDocument/2006/relationships" r:id="rId1" tooltip="次の手順に進むときに選択します"/>
            <a:extLst>
              <a:ext uri="{FF2B5EF4-FFF2-40B4-BE49-F238E27FC236}">
                <a16:creationId xmlns:a16="http://schemas.microsoft.com/office/drawing/2014/main" id="{D99BC66E-B614-432D-A1B9-160E69E5E395}"/>
              </a:ext>
            </a:extLst>
          </xdr:cNvPr>
          <xdr:cNvSpPr/>
        </xdr:nvSpPr>
        <xdr:spPr>
          <a:xfrm>
            <a:off x="4684395" y="1460022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ja" sz="1200">
                <a:solidFill>
                  <a:srgbClr val="0B744D"/>
                </a:solidFill>
                <a:latin typeface="Meiryo UI" panose="020B0604030504040204" pitchFamily="50" charset="-128"/>
                <a:ea typeface="Meiryo UI" panose="020B0604030504040204" pitchFamily="50" charset="-128"/>
                <a:cs typeface="Segoe UI" pitchFamily="34" charset="0"/>
              </a:rPr>
              <a:t>次の手順へ</a:t>
            </a:r>
          </a:p>
        </xdr:txBody>
      </xdr:sp>
      <xdr:sp macro="" textlink="">
        <xdr:nvSpPr>
          <xdr:cNvPr id="60" name="手順" descr="セルにデータの入力規則を適用します。Web へのハイパーリンクが設定されています">
            <a:hlinkClick xmlns:r="http://schemas.openxmlformats.org/officeDocument/2006/relationships" r:id="rId9" tooltip="セルへのデータの入力規則の適用について Web を参照するときに選択します"/>
            <a:extLst>
              <a:ext uri="{FF2B5EF4-FFF2-40B4-BE49-F238E27FC236}">
                <a16:creationId xmlns:a16="http://schemas.microsoft.com/office/drawing/2014/main" id="{B35CAB38-6881-4482-A514-C3413AF7DC41}"/>
              </a:ext>
            </a:extLst>
          </xdr:cNvPr>
          <xdr:cNvSpPr txBox="1"/>
        </xdr:nvSpPr>
        <xdr:spPr>
          <a:xfrm>
            <a:off x="1029308" y="13034473"/>
            <a:ext cx="2132992"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セルにデータの入力規則を適用する</a:t>
            </a:r>
          </a:p>
        </xdr:txBody>
      </xdr:sp>
      <xdr:pic>
        <xdr:nvPicPr>
          <xdr:cNvPr id="61" name="グラフィック 22" descr="矢印">
            <a:hlinkClick xmlns:r="http://schemas.openxmlformats.org/officeDocument/2006/relationships" r:id="rId9" tooltip="Web で詳細情報を参照するときに選択します"/>
            <a:extLst>
              <a:ext uri="{FF2B5EF4-FFF2-40B4-BE49-F238E27FC236}">
                <a16:creationId xmlns:a16="http://schemas.microsoft.com/office/drawing/2014/main" id="{7A286A1A-CEF5-4E2D-A213-04682248A4E0}"/>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602028" y="12939196"/>
            <a:ext cx="454554" cy="448472"/>
          </a:xfrm>
          <a:prstGeom prst="rect">
            <a:avLst/>
          </a:prstGeom>
        </xdr:spPr>
      </xdr:pic>
      <xdr:sp macro="" textlink="">
        <xdr:nvSpPr>
          <xdr:cNvPr id="62" name="手順" descr="ドロップダウン リストを作成します。Web へのハイパーリンクが設定されています">
            <a:hlinkClick xmlns:r="http://schemas.openxmlformats.org/officeDocument/2006/relationships" r:id="rId12" tooltip="ドロップダウン リストの作成について Web を参照するときに選択します"/>
            <a:extLst>
              <a:ext uri="{FF2B5EF4-FFF2-40B4-BE49-F238E27FC236}">
                <a16:creationId xmlns:a16="http://schemas.microsoft.com/office/drawing/2014/main" id="{F30ECC81-B6E3-4E49-9055-CF852C81D165}"/>
              </a:ext>
            </a:extLst>
          </xdr:cNvPr>
          <xdr:cNvSpPr txBox="1"/>
        </xdr:nvSpPr>
        <xdr:spPr>
          <a:xfrm>
            <a:off x="1029308" y="13499080"/>
            <a:ext cx="2056792"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ドロップダウン リストを作成する</a:t>
            </a:r>
          </a:p>
        </xdr:txBody>
      </xdr:sp>
      <xdr:pic>
        <xdr:nvPicPr>
          <xdr:cNvPr id="63" name="グラフィック 22" descr="矢印">
            <a:hlinkClick xmlns:r="http://schemas.openxmlformats.org/officeDocument/2006/relationships" r:id="rId12" tooltip="Web で詳細情報を参照するときに選択します"/>
            <a:extLst>
              <a:ext uri="{FF2B5EF4-FFF2-40B4-BE49-F238E27FC236}">
                <a16:creationId xmlns:a16="http://schemas.microsoft.com/office/drawing/2014/main" id="{ABA1BAFC-0A96-4494-8BC6-E931053E4F0F}"/>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602028" y="13397050"/>
            <a:ext cx="454554" cy="448472"/>
          </a:xfrm>
          <a:prstGeom prst="rect">
            <a:avLst/>
          </a:prstGeom>
        </xdr:spPr>
      </xdr:pic>
    </xdr:grp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361950</xdr:colOff>
      <xdr:row>26</xdr:row>
      <xdr:rowOff>1</xdr:rowOff>
    </xdr:from>
    <xdr:ext cx="5695950" cy="3638550"/>
    <xdr:grpSp>
      <xdr:nvGrpSpPr>
        <xdr:cNvPr id="2" name="グラフをすばやく作成する" descr="グラフをすばやく作成する&#10;いつでも [挿入] タブを使用して、グラフを作成できます。ただし、ここでは、[クイック分析] ボタンを使用してグラフを作成する別の方法を示します。今回は、キーボード ショートカット キーを使用します。&#10;右側にあるデータ内のセルをクリックして、Ctrl キーと Q キーを押します。&#10;表示されるパネルで、[グラフ] をクリックします。&#10;最初の [集合...] ボタンをクリックします。&#10;新しい集合縦棒グラフが表示されます。グラフを自由に移動してください。各商品に 3 つのが縦棒があり、それぞれが 1 か月の売上高です">
          <a:extLst>
            <a:ext uri="{FF2B5EF4-FFF2-40B4-BE49-F238E27FC236}">
              <a16:creationId xmlns:a16="http://schemas.microsoft.com/office/drawing/2014/main" id="{3F05C167-3460-41EE-9426-536AA2FC60F3}"/>
            </a:ext>
          </a:extLst>
        </xdr:cNvPr>
        <xdr:cNvGrpSpPr/>
      </xdr:nvGrpSpPr>
      <xdr:grpSpPr>
        <a:xfrm>
          <a:off x="361950" y="5524501"/>
          <a:ext cx="5695950" cy="3638550"/>
          <a:chOff x="390525" y="5943600"/>
          <a:chExt cx="5695950" cy="3698874"/>
        </a:xfrm>
      </xdr:grpSpPr>
      <xdr:sp macro="" textlink="">
        <xdr:nvSpPr>
          <xdr:cNvPr id="3" name="四角形 101" descr="背景">
            <a:extLst>
              <a:ext uri="{FF2B5EF4-FFF2-40B4-BE49-F238E27FC236}">
                <a16:creationId xmlns:a16="http://schemas.microsoft.com/office/drawing/2014/main" id="{707CF0BC-2E7B-4E80-A6D8-B94C9DC4C537}"/>
              </a:ext>
            </a:extLst>
          </xdr:cNvPr>
          <xdr:cNvSpPr/>
        </xdr:nvSpPr>
        <xdr:spPr>
          <a:xfrm>
            <a:off x="390525" y="5943600"/>
            <a:ext cx="5695950" cy="369887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4" name="手順" descr="グラフをすばやく作成する">
            <a:extLst>
              <a:ext uri="{FF2B5EF4-FFF2-40B4-BE49-F238E27FC236}">
                <a16:creationId xmlns:a16="http://schemas.microsoft.com/office/drawing/2014/main" id="{687D0E68-7A8D-4B92-9872-539745853E02}"/>
              </a:ext>
            </a:extLst>
          </xdr:cNvPr>
          <xdr:cNvSpPr txBox="1"/>
        </xdr:nvSpPr>
        <xdr:spPr>
          <a:xfrm>
            <a:off x="622273" y="607182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グラフをすばやく作成する</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5" name="直線​​コネクタ 103" descr="装飾線">
            <a:extLst>
              <a:ext uri="{FF2B5EF4-FFF2-40B4-BE49-F238E27FC236}">
                <a16:creationId xmlns:a16="http://schemas.microsoft.com/office/drawing/2014/main" id="{8B02F3A8-0700-4316-86CA-48C83E817F78}"/>
              </a:ext>
            </a:extLst>
          </xdr:cNvPr>
          <xdr:cNvCxnSpPr>
            <a:cxnSpLocks/>
          </xdr:cNvCxnSpPr>
        </xdr:nvCxnSpPr>
        <xdr:spPr>
          <a:xfrm>
            <a:off x="625449" y="657923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104" descr="装飾線">
            <a:extLst>
              <a:ext uri="{FF2B5EF4-FFF2-40B4-BE49-F238E27FC236}">
                <a16:creationId xmlns:a16="http://schemas.microsoft.com/office/drawing/2014/main" id="{B571A009-0358-4F5D-8625-8CF491C45BC8}"/>
              </a:ext>
            </a:extLst>
          </xdr:cNvPr>
          <xdr:cNvCxnSpPr>
            <a:cxnSpLocks/>
          </xdr:cNvCxnSpPr>
        </xdr:nvCxnSpPr>
        <xdr:spPr>
          <a:xfrm>
            <a:off x="625449" y="941937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7" name="手順" descr="いつでも [挿入] タブを使用して、グラフを作成できます。ただし、ここでは、[クイック分析] ボタンを使用してグラフを作成する別の方法を示します。今回は、キーボード ショートカット キーを使用します。">
            <a:extLst>
              <a:ext uri="{FF2B5EF4-FFF2-40B4-BE49-F238E27FC236}">
                <a16:creationId xmlns:a16="http://schemas.microsoft.com/office/drawing/2014/main" id="{06DA90C0-30AA-4830-92B4-FB7591425B4F}"/>
              </a:ext>
            </a:extLst>
          </xdr:cNvPr>
          <xdr:cNvSpPr txBox="1"/>
        </xdr:nvSpPr>
        <xdr:spPr>
          <a:xfrm>
            <a:off x="619125" y="6652845"/>
            <a:ext cx="5300938" cy="568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いつでも [</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挿入</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タブを使用して、グラフを作成できます。ただし、ここでは、[クイック分析] ボタンを使用してグラフを作成する別の方法を示します。</a:t>
            </a:r>
            <a:r>
              <a:rPr lang="ja" sz="1050" kern="0" baseline="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今回は、キーボード ショートカット キーを使用します。</a:t>
            </a:r>
            <a:endParaRPr lang="en-US"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8" name="円 106" descr="1">
            <a:extLst>
              <a:ext uri="{FF2B5EF4-FFF2-40B4-BE49-F238E27FC236}">
                <a16:creationId xmlns:a16="http://schemas.microsoft.com/office/drawing/2014/main" id="{C39DB750-24C6-46E4-B5E8-774575F5055D}"/>
              </a:ext>
            </a:extLst>
          </xdr:cNvPr>
          <xdr:cNvSpPr/>
        </xdr:nvSpPr>
        <xdr:spPr>
          <a:xfrm>
            <a:off x="622274" y="726522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1</a:t>
            </a:r>
          </a:p>
        </xdr:txBody>
      </xdr:sp>
      <xdr:sp macro="" textlink="">
        <xdr:nvSpPr>
          <xdr:cNvPr id="9" name="手順" descr="最初の [集合...] ボタンをクリックします">
            <a:extLst>
              <a:ext uri="{FF2B5EF4-FFF2-40B4-BE49-F238E27FC236}">
                <a16:creationId xmlns:a16="http://schemas.microsoft.com/office/drawing/2014/main" id="{B94D2581-37FE-4432-9B46-FFA5257A6B36}"/>
              </a:ext>
            </a:extLst>
          </xdr:cNvPr>
          <xdr:cNvSpPr txBox="1"/>
        </xdr:nvSpPr>
        <xdr:spPr>
          <a:xfrm>
            <a:off x="1029307" y="8267837"/>
            <a:ext cx="4809517" cy="483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050">
                <a:latin typeface="Meiryo UI" panose="020B0604030504040204" pitchFamily="50" charset="-128"/>
                <a:ea typeface="Meiryo UI" panose="020B0604030504040204" pitchFamily="50" charset="-128"/>
                <a:cs typeface="Segoe UI" panose="020B0502040204020203" pitchFamily="34" charset="0"/>
              </a:rPr>
              <a:t>最初の [</a:t>
            </a:r>
            <a:r>
              <a:rPr lang="ja" sz="1050" b="1">
                <a:latin typeface="Meiryo UI" panose="020B0604030504040204" pitchFamily="50" charset="-128"/>
                <a:ea typeface="Meiryo UI" panose="020B0604030504040204" pitchFamily="50" charset="-128"/>
                <a:cs typeface="Segoe UI" panose="020B0502040204020203" pitchFamily="34" charset="0"/>
              </a:rPr>
              <a:t>集合...</a:t>
            </a:r>
            <a:r>
              <a:rPr lang="ja" sz="1050">
                <a:latin typeface="Meiryo UI" panose="020B0604030504040204" pitchFamily="50" charset="-128"/>
                <a:ea typeface="Meiryo UI" panose="020B0604030504040204" pitchFamily="50" charset="-128"/>
                <a:cs typeface="Segoe UI" panose="020B0502040204020203" pitchFamily="34" charset="0"/>
              </a:rPr>
              <a:t>] ボタンをクリックします。</a:t>
            </a:r>
          </a:p>
          <a:p>
            <a:pPr rtl="0"/>
            <a:endParaRPr lang="en-US" sz="1050">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10" name="円 108" descr="3">
            <a:extLst>
              <a:ext uri="{FF2B5EF4-FFF2-40B4-BE49-F238E27FC236}">
                <a16:creationId xmlns:a16="http://schemas.microsoft.com/office/drawing/2014/main" id="{5BBBFCEF-E79F-44B0-834C-CA011FCC706A}"/>
              </a:ext>
            </a:extLst>
          </xdr:cNvPr>
          <xdr:cNvSpPr/>
        </xdr:nvSpPr>
        <xdr:spPr>
          <a:xfrm>
            <a:off x="622274" y="822533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3</a:t>
            </a:r>
          </a:p>
        </xdr:txBody>
      </xdr:sp>
      <xdr:sp macro="" textlink="">
        <xdr:nvSpPr>
          <xdr:cNvPr id="11" name="手順" descr="新しい集合縦棒グラフが表示されます。グラフを自由に移動してください。各商品に 3 つのが縦棒があり、それぞれが 1 か月の売上高です">
            <a:extLst>
              <a:ext uri="{FF2B5EF4-FFF2-40B4-BE49-F238E27FC236}">
                <a16:creationId xmlns:a16="http://schemas.microsoft.com/office/drawing/2014/main" id="{4A9872FA-6E5F-4A43-BDB7-3A71600EB19A}"/>
              </a:ext>
            </a:extLst>
          </xdr:cNvPr>
          <xdr:cNvSpPr txBox="1"/>
        </xdr:nvSpPr>
        <xdr:spPr>
          <a:xfrm>
            <a:off x="1029307" y="8733751"/>
            <a:ext cx="4809517" cy="579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050">
                <a:latin typeface="Meiryo UI" panose="020B0604030504040204" pitchFamily="50" charset="-128"/>
                <a:ea typeface="Meiryo UI" panose="020B0604030504040204" pitchFamily="50" charset="-128"/>
                <a:cs typeface="Segoe UI" panose="020B0502040204020203" pitchFamily="34" charset="0"/>
              </a:rPr>
              <a:t>新しい集合縦棒グラフが表示されます。グラフを自由に移動してください。各商品に 3 つのが縦棒があり、それぞれが 1 か月の売上高です。</a:t>
            </a:r>
          </a:p>
        </xdr:txBody>
      </xdr:sp>
      <xdr:sp macro="" textlink="">
        <xdr:nvSpPr>
          <xdr:cNvPr id="12" name="円 110" descr="4">
            <a:extLst>
              <a:ext uri="{FF2B5EF4-FFF2-40B4-BE49-F238E27FC236}">
                <a16:creationId xmlns:a16="http://schemas.microsoft.com/office/drawing/2014/main" id="{BC0B4DE5-9779-42BB-89D1-F4342552E711}"/>
              </a:ext>
            </a:extLst>
          </xdr:cNvPr>
          <xdr:cNvSpPr/>
        </xdr:nvSpPr>
        <xdr:spPr>
          <a:xfrm>
            <a:off x="622274" y="869125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4</a:t>
            </a:r>
          </a:p>
        </xdr:txBody>
      </xdr:sp>
      <xdr:sp macro="" textlink="">
        <xdr:nvSpPr>
          <xdr:cNvPr id="13" name="手順" descr="表示されるパネルで、[グラフ] をクリックします">
            <a:extLst>
              <a:ext uri="{FF2B5EF4-FFF2-40B4-BE49-F238E27FC236}">
                <a16:creationId xmlns:a16="http://schemas.microsoft.com/office/drawing/2014/main" id="{D5DD2798-8AFE-41D6-842B-61035189DE3D}"/>
              </a:ext>
            </a:extLst>
          </xdr:cNvPr>
          <xdr:cNvSpPr txBox="1"/>
        </xdr:nvSpPr>
        <xdr:spPr>
          <a:xfrm>
            <a:off x="1029307" y="7789352"/>
            <a:ext cx="4809517" cy="478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050">
                <a:latin typeface="Meiryo UI" panose="020B0604030504040204" pitchFamily="50" charset="-128"/>
                <a:ea typeface="Meiryo UI" panose="020B0604030504040204" pitchFamily="50" charset="-128"/>
                <a:cs typeface="Segoe UI" panose="020B0502040204020203" pitchFamily="34" charset="0"/>
              </a:rPr>
              <a:t>表示されるパネルで、[</a:t>
            </a:r>
            <a:r>
              <a:rPr lang="ja" sz="1050" b="1">
                <a:latin typeface="Meiryo UI" panose="020B0604030504040204" pitchFamily="50" charset="-128"/>
                <a:ea typeface="Meiryo UI" panose="020B0604030504040204" pitchFamily="50" charset="-128"/>
                <a:cs typeface="Segoe UI" panose="020B0502040204020203" pitchFamily="34" charset="0"/>
              </a:rPr>
              <a:t>グラフ</a:t>
            </a:r>
            <a:r>
              <a:rPr lang="ja" sz="1050">
                <a:latin typeface="Meiryo UI" panose="020B0604030504040204" pitchFamily="50" charset="-128"/>
                <a:ea typeface="Meiryo UI" panose="020B0604030504040204" pitchFamily="50" charset="-128"/>
                <a:cs typeface="Segoe UI" panose="020B0502040204020203" pitchFamily="34" charset="0"/>
              </a:rPr>
              <a:t>] をクリックします。</a:t>
            </a:r>
          </a:p>
          <a:p>
            <a:pPr rtl="0"/>
            <a:endParaRPr lang="en-US" sz="1050">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14" name="円 112" descr="2">
            <a:extLst>
              <a:ext uri="{FF2B5EF4-FFF2-40B4-BE49-F238E27FC236}">
                <a16:creationId xmlns:a16="http://schemas.microsoft.com/office/drawing/2014/main" id="{9A4FF53C-7151-4160-9FBD-E25BA6DD18DE}"/>
              </a:ext>
            </a:extLst>
          </xdr:cNvPr>
          <xdr:cNvSpPr/>
        </xdr:nvSpPr>
        <xdr:spPr>
          <a:xfrm>
            <a:off x="622274" y="774685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2</a:t>
            </a:r>
          </a:p>
        </xdr:txBody>
      </xdr:sp>
      <xdr:sp macro="" textlink="">
        <xdr:nvSpPr>
          <xdr:cNvPr id="15" name="手順" descr="右側にあるデータ内のセルをクリックして、Ctrl キーと Q キーを押します">
            <a:extLst>
              <a:ext uri="{FF2B5EF4-FFF2-40B4-BE49-F238E27FC236}">
                <a16:creationId xmlns:a16="http://schemas.microsoft.com/office/drawing/2014/main" id="{1938ECF8-B4B7-4B46-9FDC-C90209732187}"/>
              </a:ext>
            </a:extLst>
          </xdr:cNvPr>
          <xdr:cNvSpPr txBox="1"/>
        </xdr:nvSpPr>
        <xdr:spPr>
          <a:xfrm>
            <a:off x="1029308" y="7308881"/>
            <a:ext cx="4809516" cy="5035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右側にあるデータ内のセルをクリックして、押します</a:t>
            </a:r>
          </a:p>
        </xdr:txBody>
      </xdr:sp>
      <xdr:sp macro="" textlink="">
        <xdr:nvSpPr>
          <xdr:cNvPr id="16" name="円 97" descr="1">
            <a:extLst>
              <a:ext uri="{FF2B5EF4-FFF2-40B4-BE49-F238E27FC236}">
                <a16:creationId xmlns:a16="http://schemas.microsoft.com/office/drawing/2014/main" id="{DD61DEB6-9586-4905-B4AA-E119321B16DB}"/>
              </a:ext>
            </a:extLst>
          </xdr:cNvPr>
          <xdr:cNvSpPr/>
        </xdr:nvSpPr>
        <xdr:spPr>
          <a:xfrm>
            <a:off x="622274" y="726638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1</a:t>
            </a:r>
          </a:p>
        </xdr:txBody>
      </xdr:sp>
      <xdr:sp macro="" textlink="">
        <xdr:nvSpPr>
          <xdr:cNvPr id="17" name="四角形:角丸 99" descr="Ctrl キー">
            <a:extLst>
              <a:ext uri="{FF2B5EF4-FFF2-40B4-BE49-F238E27FC236}">
                <a16:creationId xmlns:a16="http://schemas.microsoft.com/office/drawing/2014/main" id="{07B643CF-B5A9-4276-9F2E-6CB3A29C7CFD}"/>
              </a:ext>
            </a:extLst>
          </xdr:cNvPr>
          <xdr:cNvSpPr/>
        </xdr:nvSpPr>
        <xdr:spPr>
          <a:xfrm>
            <a:off x="3744344" y="7336082"/>
            <a:ext cx="459442"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900" spc="100" baseline="0">
                <a:solidFill>
                  <a:schemeClr val="tx1"/>
                </a:solidFill>
                <a:latin typeface="Meiryo UI" panose="020B0604030504040204" pitchFamily="50" charset="-128"/>
                <a:ea typeface="Meiryo UI" panose="020B0604030504040204" pitchFamily="50" charset="-128"/>
                <a:cs typeface="Segoe UI" panose="020B0502040204020203" pitchFamily="34" charset="0"/>
              </a:rPr>
              <a:t>Ctrl</a:t>
            </a:r>
            <a:endParaRPr lang="en-US" sz="800" spc="100" baseline="0">
              <a:solidFill>
                <a:schemeClr val="tx1"/>
              </a:solidFill>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18" name="四角形:角丸 100" descr="Q キー">
            <a:extLst>
              <a:ext uri="{FF2B5EF4-FFF2-40B4-BE49-F238E27FC236}">
                <a16:creationId xmlns:a16="http://schemas.microsoft.com/office/drawing/2014/main" id="{1472549E-7437-4A54-B0A3-E0647FC82132}"/>
              </a:ext>
            </a:extLst>
          </xdr:cNvPr>
          <xdr:cNvSpPr/>
        </xdr:nvSpPr>
        <xdr:spPr>
          <a:xfrm>
            <a:off x="4288746" y="7336082"/>
            <a:ext cx="466658"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900">
                <a:solidFill>
                  <a:schemeClr val="tx1"/>
                </a:solidFill>
                <a:latin typeface="Meiryo UI" panose="020B0604030504040204" pitchFamily="50" charset="-128"/>
                <a:ea typeface="Meiryo UI" panose="020B0604030504040204" pitchFamily="50" charset="-128"/>
                <a:cs typeface="Segoe UI" panose="020B0502040204020203" pitchFamily="34" charset="0"/>
              </a:rPr>
              <a:t>Q</a:t>
            </a:r>
          </a:p>
        </xdr:txBody>
      </xdr:sp>
    </xdr:grpSp>
    <xdr:clientData/>
  </xdr:oneCellAnchor>
  <xdr:oneCellAnchor>
    <xdr:from>
      <xdr:col>0</xdr:col>
      <xdr:colOff>361950</xdr:colOff>
      <xdr:row>45</xdr:row>
      <xdr:rowOff>171451</xdr:rowOff>
    </xdr:from>
    <xdr:ext cx="5695950" cy="4086224"/>
    <xdr:grpSp>
      <xdr:nvGrpSpPr>
        <xdr:cNvPr id="19" name="スパーク ラインをすばやく作成する" descr="スパーク ラインをすばやく作成する&#10;このデータの右側に 3 か月の金額の上下を表示する小さな傾向線が必要だとします。8 つの小さな折れ線グラフを作成する必要はありません。代わりに、スパーク ラインを作成することができます。&#10;右側にあるデータ内のセルをクリックして、Ctrl キーと Q キーを押します。&#10;表示されるパネルで、[スパーク ライン] をクリックし、[折れ線] ボタンをクリックします。&#10;[12 月] 列の右側にスパーク ラインが表示されます。各線はその行のデータを表し、金額の上下を示しています。&#10;スパーク ラインをクリアするには、クリックし、ドラッグしてスパーク ラインを選択します。[スパーク ライン ツール デザイン] タブがウィンドウの上部に表示されます。このタブに移動し、[クリア] ボタンをクリックします">
          <a:extLst>
            <a:ext uri="{FF2B5EF4-FFF2-40B4-BE49-F238E27FC236}">
              <a16:creationId xmlns:a16="http://schemas.microsoft.com/office/drawing/2014/main" id="{88B6CE02-41BD-4E18-9154-8A76C7484E90}"/>
            </a:ext>
          </a:extLst>
        </xdr:cNvPr>
        <xdr:cNvGrpSpPr/>
      </xdr:nvGrpSpPr>
      <xdr:grpSpPr>
        <a:xfrm>
          <a:off x="361950" y="9315451"/>
          <a:ext cx="5695950" cy="4086224"/>
          <a:chOff x="390525" y="9801225"/>
          <a:chExt cx="5695950" cy="4015598"/>
        </a:xfrm>
      </xdr:grpSpPr>
      <xdr:sp macro="" textlink="">
        <xdr:nvSpPr>
          <xdr:cNvPr id="20" name="四角形 120" descr="背景">
            <a:extLst>
              <a:ext uri="{FF2B5EF4-FFF2-40B4-BE49-F238E27FC236}">
                <a16:creationId xmlns:a16="http://schemas.microsoft.com/office/drawing/2014/main" id="{1281AFDC-06A8-4B12-86DE-CD83BF9EB28F}"/>
              </a:ext>
            </a:extLst>
          </xdr:cNvPr>
          <xdr:cNvSpPr/>
        </xdr:nvSpPr>
        <xdr:spPr>
          <a:xfrm>
            <a:off x="390525" y="9801225"/>
            <a:ext cx="5695950" cy="4015598"/>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21" name="手順" descr="スパーク ラインをすばやく作成する">
            <a:extLst>
              <a:ext uri="{FF2B5EF4-FFF2-40B4-BE49-F238E27FC236}">
                <a16:creationId xmlns:a16="http://schemas.microsoft.com/office/drawing/2014/main" id="{C073FEFB-495D-4E67-85DA-8F0385EE5238}"/>
              </a:ext>
            </a:extLst>
          </xdr:cNvPr>
          <xdr:cNvSpPr txBox="1"/>
        </xdr:nvSpPr>
        <xdr:spPr>
          <a:xfrm>
            <a:off x="622273" y="992944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スパーク ラインをすばやく作成する</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22" name="直線​​コネクタ 122" descr="装飾線">
            <a:extLst>
              <a:ext uri="{FF2B5EF4-FFF2-40B4-BE49-F238E27FC236}">
                <a16:creationId xmlns:a16="http://schemas.microsoft.com/office/drawing/2014/main" id="{324F058E-D9F0-4C34-833B-4998FC9E5152}"/>
              </a:ext>
            </a:extLst>
          </xdr:cNvPr>
          <xdr:cNvCxnSpPr>
            <a:cxnSpLocks/>
          </xdr:cNvCxnSpPr>
        </xdr:nvCxnSpPr>
        <xdr:spPr>
          <a:xfrm>
            <a:off x="625449" y="104368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3" name="直線​​コネクタ 123" descr="装飾線">
            <a:extLst>
              <a:ext uri="{FF2B5EF4-FFF2-40B4-BE49-F238E27FC236}">
                <a16:creationId xmlns:a16="http://schemas.microsoft.com/office/drawing/2014/main" id="{1C6AB3D0-99D2-4E18-A330-EAC389E32009}"/>
              </a:ext>
            </a:extLst>
          </xdr:cNvPr>
          <xdr:cNvCxnSpPr>
            <a:cxnSpLocks/>
          </xdr:cNvCxnSpPr>
        </xdr:nvCxnSpPr>
        <xdr:spPr>
          <a:xfrm>
            <a:off x="625449" y="13531213"/>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4" name="手順" descr="このデータの右側に 3 か月の金額の上下を表示する小さな傾向線が必要だとします。8 つの小さな折れ線グラフを作成する必要はありません。代わりに、スパーク ラインを作成することができます">
            <a:extLst>
              <a:ext uri="{FF2B5EF4-FFF2-40B4-BE49-F238E27FC236}">
                <a16:creationId xmlns:a16="http://schemas.microsoft.com/office/drawing/2014/main" id="{4BDE6243-4D52-48AA-89B7-8AEC9CC23D65}"/>
              </a:ext>
            </a:extLst>
          </xdr:cNvPr>
          <xdr:cNvSpPr txBox="1"/>
        </xdr:nvSpPr>
        <xdr:spPr>
          <a:xfrm>
            <a:off x="619125" y="10510472"/>
            <a:ext cx="5300938" cy="619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このデータの右側に 3 か月の金額の上下を表示する小さな傾向線が必要だとします。8 つの小さな折れ線グラフを作成する必要はありません。代わりに、スパーク ラインを作成することができます。</a:t>
            </a:r>
          </a:p>
        </xdr:txBody>
      </xdr:sp>
      <xdr:sp macro="" textlink="">
        <xdr:nvSpPr>
          <xdr:cNvPr id="25" name="手順" descr="[12 月] 列の右側にスパーク ラインが表示されます。各線はその行のデータを表し、金額の上下を示しています">
            <a:extLst>
              <a:ext uri="{FF2B5EF4-FFF2-40B4-BE49-F238E27FC236}">
                <a16:creationId xmlns:a16="http://schemas.microsoft.com/office/drawing/2014/main" id="{F363C94F-3FC3-431C-9E58-3B6528D93051}"/>
              </a:ext>
            </a:extLst>
          </xdr:cNvPr>
          <xdr:cNvSpPr txBox="1"/>
        </xdr:nvSpPr>
        <xdr:spPr>
          <a:xfrm>
            <a:off x="1029307" y="12116911"/>
            <a:ext cx="4809517" cy="4830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050">
                <a:latin typeface="Meiryo UI" panose="020B0604030504040204" pitchFamily="50" charset="-128"/>
                <a:ea typeface="Meiryo UI" panose="020B0604030504040204" pitchFamily="50" charset="-128"/>
                <a:cs typeface="Segoe UI" panose="020B0502040204020203" pitchFamily="34" charset="0"/>
              </a:rPr>
              <a:t>[</a:t>
            </a:r>
            <a:r>
              <a:rPr lang="ja" sz="1050" b="1">
                <a:latin typeface="Meiryo UI" panose="020B0604030504040204" pitchFamily="50" charset="-128"/>
                <a:ea typeface="Meiryo UI" panose="020B0604030504040204" pitchFamily="50" charset="-128"/>
                <a:cs typeface="Segoe UI" panose="020B0502040204020203" pitchFamily="34" charset="0"/>
              </a:rPr>
              <a:t>12月</a:t>
            </a:r>
            <a:r>
              <a:rPr lang="ja" sz="1050">
                <a:latin typeface="Meiryo UI" panose="020B0604030504040204" pitchFamily="50" charset="-128"/>
                <a:ea typeface="Meiryo UI" panose="020B0604030504040204" pitchFamily="50" charset="-128"/>
                <a:cs typeface="Segoe UI" panose="020B0502040204020203" pitchFamily="34" charset="0"/>
              </a:rPr>
              <a:t>] 列の右側にスパーク ラインが表示されます。各線はその行のデータを表し、金額の上下を示しています。</a:t>
            </a:r>
          </a:p>
          <a:p>
            <a:pPr rtl="0"/>
            <a:endParaRPr lang="en-US" sz="1050">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26" name="円 126" descr="3">
            <a:extLst>
              <a:ext uri="{FF2B5EF4-FFF2-40B4-BE49-F238E27FC236}">
                <a16:creationId xmlns:a16="http://schemas.microsoft.com/office/drawing/2014/main" id="{9CBB0C90-FFED-403B-A1B2-F22CBF6B0224}"/>
              </a:ext>
            </a:extLst>
          </xdr:cNvPr>
          <xdr:cNvSpPr/>
        </xdr:nvSpPr>
        <xdr:spPr>
          <a:xfrm>
            <a:off x="622274" y="1207441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3</a:t>
            </a:r>
          </a:p>
        </xdr:txBody>
      </xdr:sp>
      <xdr:sp macro="" textlink="">
        <xdr:nvSpPr>
          <xdr:cNvPr id="27" name="手順" descr="スパーク ラインをクリアするには、クリックし、ドラッグしてスパーク ラインを選択します。[スパーク ライン ツール デザイン] タブがウィンドウの上部に表示されます。このタブに移動し、[クリア] ボタンをクリックします">
            <a:extLst>
              <a:ext uri="{FF2B5EF4-FFF2-40B4-BE49-F238E27FC236}">
                <a16:creationId xmlns:a16="http://schemas.microsoft.com/office/drawing/2014/main" id="{60B5F7EF-07FB-4B77-B703-870D3560F559}"/>
              </a:ext>
            </a:extLst>
          </xdr:cNvPr>
          <xdr:cNvSpPr txBox="1"/>
        </xdr:nvSpPr>
        <xdr:spPr>
          <a:xfrm>
            <a:off x="1029307" y="12638544"/>
            <a:ext cx="4809517" cy="785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050">
                <a:latin typeface="Meiryo UI" panose="020B0604030504040204" pitchFamily="50" charset="-128"/>
                <a:ea typeface="Meiryo UI" panose="020B0604030504040204" pitchFamily="50" charset="-128"/>
                <a:cs typeface="Segoe UI" panose="020B0502040204020203" pitchFamily="34" charset="0"/>
              </a:rPr>
              <a:t>スパーク ラインをクリアするには、クリックし、ドラッグしてスパーク ラインを選択します。</a:t>
            </a:r>
            <a:br>
              <a:rPr lang="en-US" altLang="ja" sz="1050">
                <a:latin typeface="Meiryo UI" panose="020B0604030504040204" pitchFamily="50" charset="-128"/>
                <a:ea typeface="Meiryo UI" panose="020B0604030504040204" pitchFamily="50" charset="-128"/>
                <a:cs typeface="Segoe UI" panose="020B0502040204020203" pitchFamily="34" charset="0"/>
              </a:rPr>
            </a:br>
            <a:r>
              <a:rPr lang="ja" sz="1050">
                <a:latin typeface="Meiryo UI" panose="020B0604030504040204" pitchFamily="50" charset="-128"/>
                <a:ea typeface="Meiryo UI" panose="020B0604030504040204" pitchFamily="50" charset="-128"/>
                <a:cs typeface="Segoe UI" panose="020B0502040204020203" pitchFamily="34" charset="0"/>
              </a:rPr>
              <a:t>[</a:t>
            </a:r>
            <a:r>
              <a:rPr lang="ja" sz="1050" b="1">
                <a:latin typeface="Meiryo UI" panose="020B0604030504040204" pitchFamily="50" charset="-128"/>
                <a:ea typeface="Meiryo UI" panose="020B0604030504040204" pitchFamily="50" charset="-128"/>
                <a:cs typeface="Segoe UI" panose="020B0502040204020203" pitchFamily="34" charset="0"/>
              </a:rPr>
              <a:t>スパークライン ツール デザイン</a:t>
            </a:r>
            <a:r>
              <a:rPr lang="ja" sz="1050">
                <a:latin typeface="Meiryo UI" panose="020B0604030504040204" pitchFamily="50" charset="-128"/>
                <a:ea typeface="Meiryo UI" panose="020B0604030504040204" pitchFamily="50" charset="-128"/>
                <a:cs typeface="Segoe UI" panose="020B0502040204020203" pitchFamily="34" charset="0"/>
              </a:rPr>
              <a:t>] タブがウィンドウの上部に表示されます。このタブに移動し、[</a:t>
            </a:r>
            <a:r>
              <a:rPr lang="ja" sz="1050" b="1">
                <a:latin typeface="Meiryo UI" panose="020B0604030504040204" pitchFamily="50" charset="-128"/>
                <a:ea typeface="Meiryo UI" panose="020B0604030504040204" pitchFamily="50" charset="-128"/>
                <a:cs typeface="Segoe UI" panose="020B0502040204020203" pitchFamily="34" charset="0"/>
              </a:rPr>
              <a:t>クリア</a:t>
            </a:r>
            <a:r>
              <a:rPr lang="ja" sz="1050">
                <a:latin typeface="Meiryo UI" panose="020B0604030504040204" pitchFamily="50" charset="-128"/>
                <a:ea typeface="Meiryo UI" panose="020B0604030504040204" pitchFamily="50" charset="-128"/>
                <a:cs typeface="Segoe UI" panose="020B0502040204020203" pitchFamily="34" charset="0"/>
              </a:rPr>
              <a:t>] ボタンをクリックします。</a:t>
            </a:r>
          </a:p>
        </xdr:txBody>
      </xdr:sp>
      <xdr:sp macro="" textlink="">
        <xdr:nvSpPr>
          <xdr:cNvPr id="28" name="円 128" descr="4">
            <a:extLst>
              <a:ext uri="{FF2B5EF4-FFF2-40B4-BE49-F238E27FC236}">
                <a16:creationId xmlns:a16="http://schemas.microsoft.com/office/drawing/2014/main" id="{1EAAAC4E-1EB8-471F-911B-A2E5269859E6}"/>
              </a:ext>
            </a:extLst>
          </xdr:cNvPr>
          <xdr:cNvSpPr/>
        </xdr:nvSpPr>
        <xdr:spPr>
          <a:xfrm>
            <a:off x="622274" y="1259604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4</a:t>
            </a:r>
          </a:p>
        </xdr:txBody>
      </xdr:sp>
      <xdr:sp macro="" textlink="">
        <xdr:nvSpPr>
          <xdr:cNvPr id="29" name="手順" descr="表示されるパネルで、[スパーク ライン] をクリックし、[折れ線] ボタンをクリックします">
            <a:extLst>
              <a:ext uri="{FF2B5EF4-FFF2-40B4-BE49-F238E27FC236}">
                <a16:creationId xmlns:a16="http://schemas.microsoft.com/office/drawing/2014/main" id="{39F3EE67-16C1-41CD-9313-47C00BA6A2DB}"/>
              </a:ext>
            </a:extLst>
          </xdr:cNvPr>
          <xdr:cNvSpPr txBox="1"/>
        </xdr:nvSpPr>
        <xdr:spPr>
          <a:xfrm>
            <a:off x="1029307" y="11657370"/>
            <a:ext cx="4809517" cy="4170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050">
                <a:latin typeface="Meiryo UI" panose="020B0604030504040204" pitchFamily="50" charset="-128"/>
                <a:ea typeface="Meiryo UI" panose="020B0604030504040204" pitchFamily="50" charset="-128"/>
                <a:cs typeface="Segoe UI" panose="020B0502040204020203" pitchFamily="34" charset="0"/>
              </a:rPr>
              <a:t>表示されるパネルで、[</a:t>
            </a:r>
            <a:r>
              <a:rPr lang="ja" sz="1050" b="1">
                <a:latin typeface="Meiryo UI" panose="020B0604030504040204" pitchFamily="50" charset="-128"/>
                <a:ea typeface="Meiryo UI" panose="020B0604030504040204" pitchFamily="50" charset="-128"/>
                <a:cs typeface="Segoe UI" panose="020B0502040204020203" pitchFamily="34" charset="0"/>
              </a:rPr>
              <a:t>スパークライン</a:t>
            </a:r>
            <a:r>
              <a:rPr lang="ja" sz="1050">
                <a:latin typeface="Meiryo UI" panose="020B0604030504040204" pitchFamily="50" charset="-128"/>
                <a:ea typeface="Meiryo UI" panose="020B0604030504040204" pitchFamily="50" charset="-128"/>
                <a:cs typeface="Segoe UI" panose="020B0502040204020203" pitchFamily="34" charset="0"/>
              </a:rPr>
              <a:t>] をクリックし、[</a:t>
            </a:r>
            <a:r>
              <a:rPr lang="ja" sz="1050" b="1">
                <a:latin typeface="Meiryo UI" panose="020B0604030504040204" pitchFamily="50" charset="-128"/>
                <a:ea typeface="Meiryo UI" panose="020B0604030504040204" pitchFamily="50" charset="-128"/>
                <a:cs typeface="Segoe UI" panose="020B0502040204020203" pitchFamily="34" charset="0"/>
              </a:rPr>
              <a:t>折れ線</a:t>
            </a:r>
            <a:r>
              <a:rPr lang="ja" sz="1050">
                <a:latin typeface="Meiryo UI" panose="020B0604030504040204" pitchFamily="50" charset="-128"/>
                <a:ea typeface="Meiryo UI" panose="020B0604030504040204" pitchFamily="50" charset="-128"/>
                <a:cs typeface="Segoe UI" panose="020B0502040204020203" pitchFamily="34" charset="0"/>
              </a:rPr>
              <a:t>] ボタンをクリックします。</a:t>
            </a:r>
          </a:p>
          <a:p>
            <a:pPr rtl="0"/>
            <a:endParaRPr lang="en-US" sz="1050">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30" name="円 130" descr="2">
            <a:extLst>
              <a:ext uri="{FF2B5EF4-FFF2-40B4-BE49-F238E27FC236}">
                <a16:creationId xmlns:a16="http://schemas.microsoft.com/office/drawing/2014/main" id="{8123C8E3-95EC-4EC7-8D60-A72ADB8D2861}"/>
              </a:ext>
            </a:extLst>
          </xdr:cNvPr>
          <xdr:cNvSpPr/>
        </xdr:nvSpPr>
        <xdr:spPr>
          <a:xfrm>
            <a:off x="622274" y="1161487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2</a:t>
            </a:r>
          </a:p>
        </xdr:txBody>
      </xdr:sp>
      <xdr:sp macro="" textlink="">
        <xdr:nvSpPr>
          <xdr:cNvPr id="31" name="手順" descr="右側にあるデータ内のセルをクリックして、Ctrl キーと Q キーを押します">
            <a:extLst>
              <a:ext uri="{FF2B5EF4-FFF2-40B4-BE49-F238E27FC236}">
                <a16:creationId xmlns:a16="http://schemas.microsoft.com/office/drawing/2014/main" id="{C228713B-11C7-47D6-9CDC-956F74F7394B}"/>
              </a:ext>
            </a:extLst>
          </xdr:cNvPr>
          <xdr:cNvSpPr txBox="1"/>
        </xdr:nvSpPr>
        <xdr:spPr>
          <a:xfrm>
            <a:off x="1029308" y="11175352"/>
            <a:ext cx="4809516" cy="411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右側にあるデータ内のセルをクリックして、押します</a:t>
            </a:r>
          </a:p>
        </xdr:txBody>
      </xdr:sp>
      <xdr:sp macro="" textlink="">
        <xdr:nvSpPr>
          <xdr:cNvPr id="32" name="円 116" descr="1">
            <a:extLst>
              <a:ext uri="{FF2B5EF4-FFF2-40B4-BE49-F238E27FC236}">
                <a16:creationId xmlns:a16="http://schemas.microsoft.com/office/drawing/2014/main" id="{5444BBDF-39F4-4BCA-BA41-B95012606F61}"/>
              </a:ext>
            </a:extLst>
          </xdr:cNvPr>
          <xdr:cNvSpPr/>
        </xdr:nvSpPr>
        <xdr:spPr>
          <a:xfrm>
            <a:off x="622274" y="1113285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1</a:t>
            </a:r>
          </a:p>
        </xdr:txBody>
      </xdr:sp>
      <xdr:sp macro="" textlink="">
        <xdr:nvSpPr>
          <xdr:cNvPr id="33" name="四角形:角丸 118" descr="Ctrl キー">
            <a:extLst>
              <a:ext uri="{FF2B5EF4-FFF2-40B4-BE49-F238E27FC236}">
                <a16:creationId xmlns:a16="http://schemas.microsoft.com/office/drawing/2014/main" id="{B675E558-3EF0-4BE1-BD57-3CBCC4EA5BAB}"/>
              </a:ext>
            </a:extLst>
          </xdr:cNvPr>
          <xdr:cNvSpPr/>
        </xdr:nvSpPr>
        <xdr:spPr>
          <a:xfrm>
            <a:off x="3763394" y="11192740"/>
            <a:ext cx="459442"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900" spc="100" baseline="0">
                <a:solidFill>
                  <a:schemeClr val="tx1"/>
                </a:solidFill>
                <a:latin typeface="Meiryo UI" panose="020B0604030504040204" pitchFamily="50" charset="-128"/>
                <a:ea typeface="Meiryo UI" panose="020B0604030504040204" pitchFamily="50" charset="-128"/>
                <a:cs typeface="Segoe UI" panose="020B0502040204020203" pitchFamily="34" charset="0"/>
              </a:rPr>
              <a:t>Ctrl</a:t>
            </a:r>
            <a:endParaRPr lang="en-US" sz="800" spc="100" baseline="0">
              <a:solidFill>
                <a:schemeClr val="tx1"/>
              </a:solidFill>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34" name="四角形:角丸 119" descr="Q キー">
            <a:extLst>
              <a:ext uri="{FF2B5EF4-FFF2-40B4-BE49-F238E27FC236}">
                <a16:creationId xmlns:a16="http://schemas.microsoft.com/office/drawing/2014/main" id="{61B7C97E-24FF-4E4E-89C8-2845017034EA}"/>
              </a:ext>
            </a:extLst>
          </xdr:cNvPr>
          <xdr:cNvSpPr/>
        </xdr:nvSpPr>
        <xdr:spPr>
          <a:xfrm>
            <a:off x="4307796" y="11192740"/>
            <a:ext cx="466658"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900">
                <a:solidFill>
                  <a:schemeClr val="tx1"/>
                </a:solidFill>
                <a:latin typeface="Meiryo UI" panose="020B0604030504040204" pitchFamily="50" charset="-128"/>
                <a:ea typeface="Meiryo UI" panose="020B0604030504040204" pitchFamily="50" charset="-128"/>
                <a:cs typeface="Segoe UI" panose="020B0502040204020203" pitchFamily="34" charset="0"/>
              </a:rPr>
              <a:t>Q</a:t>
            </a:r>
          </a:p>
        </xdr:txBody>
      </xdr:sp>
    </xdr:grpSp>
    <xdr:clientData/>
  </xdr:oneCellAnchor>
  <xdr:oneCellAnchor>
    <xdr:from>
      <xdr:col>0</xdr:col>
      <xdr:colOff>361950</xdr:colOff>
      <xdr:row>69</xdr:row>
      <xdr:rowOff>0</xdr:rowOff>
    </xdr:from>
    <xdr:ext cx="5695950" cy="2863850"/>
    <xdr:grpSp>
      <xdr:nvGrpSpPr>
        <xdr:cNvPr id="35" name="Web 上のその他の情報" descr="Web 上のその他の情報。Web へのリンクが含まれています。&#10;ページのトップへ&#10;次の手順へ">
          <a:extLst>
            <a:ext uri="{FF2B5EF4-FFF2-40B4-BE49-F238E27FC236}">
              <a16:creationId xmlns:a16="http://schemas.microsoft.com/office/drawing/2014/main" id="{D21F7CB1-EDE3-4964-9F27-56D558FBBAC6}"/>
            </a:ext>
          </a:extLst>
        </xdr:cNvPr>
        <xdr:cNvGrpSpPr/>
      </xdr:nvGrpSpPr>
      <xdr:grpSpPr>
        <a:xfrm>
          <a:off x="361950" y="13716000"/>
          <a:ext cx="5695950" cy="2863850"/>
          <a:chOff x="0" y="1"/>
          <a:chExt cx="5695950" cy="2806700"/>
        </a:xfrm>
      </xdr:grpSpPr>
      <xdr:sp macro="" textlink="">
        <xdr:nvSpPr>
          <xdr:cNvPr id="36" name="四角形 132" descr="背景">
            <a:extLst>
              <a:ext uri="{FF2B5EF4-FFF2-40B4-BE49-F238E27FC236}">
                <a16:creationId xmlns:a16="http://schemas.microsoft.com/office/drawing/2014/main" id="{DFA1EF70-28CE-4F6B-BB30-E7A87CCC4A7C}"/>
              </a:ext>
            </a:extLst>
          </xdr:cNvPr>
          <xdr:cNvSpPr/>
        </xdr:nvSpPr>
        <xdr:spPr>
          <a:xfrm>
            <a:off x="0" y="1"/>
            <a:ext cx="5695950" cy="28067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37" name="手順" descr="Web 上のその他の情報">
            <a:extLst>
              <a:ext uri="{FF2B5EF4-FFF2-40B4-BE49-F238E27FC236}">
                <a16:creationId xmlns:a16="http://schemas.microsoft.com/office/drawing/2014/main" id="{12315F08-C173-42A6-B87A-ED06997D847E}"/>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Web 上のその他の情報</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38" name="直線​​コネクタ 134" descr="装飾線">
            <a:extLst>
              <a:ext uri="{FF2B5EF4-FFF2-40B4-BE49-F238E27FC236}">
                <a16:creationId xmlns:a16="http://schemas.microsoft.com/office/drawing/2014/main" id="{2F395C0F-DBFB-4080-AD68-1279EBAB4154}"/>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39" name="[次へ] ボタン" descr="ページのトップへ。セル A1 へのハイパーリンクが設定されています">
            <a:hlinkClick xmlns:r="http://schemas.openxmlformats.org/officeDocument/2006/relationships" r:id="rId1" tooltip="このワークシートのセル A1 に戻るときに選択します"/>
            <a:extLst>
              <a:ext uri="{FF2B5EF4-FFF2-40B4-BE49-F238E27FC236}">
                <a16:creationId xmlns:a16="http://schemas.microsoft.com/office/drawing/2014/main" id="{FE7F2EB8-7AAF-4CAF-AB09-3682F1D0E90E}"/>
              </a:ext>
            </a:extLst>
          </xdr:cNvPr>
          <xdr:cNvSpPr/>
        </xdr:nvSpPr>
        <xdr:spPr>
          <a:xfrm>
            <a:off x="234924" y="2030413"/>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ja" sz="1200">
                <a:solidFill>
                  <a:srgbClr val="0B744D"/>
                </a:solidFill>
                <a:latin typeface="Meiryo UI" panose="020B0604030504040204" pitchFamily="50" charset="-128"/>
                <a:ea typeface="Meiryo UI" panose="020B0604030504040204" pitchFamily="50" charset="-128"/>
                <a:cs typeface="Segoe UI" pitchFamily="34" charset="0"/>
              </a:rPr>
              <a:t>ページのトップへ</a:t>
            </a:r>
          </a:p>
        </xdr:txBody>
      </xdr:sp>
      <xdr:cxnSp macro="">
        <xdr:nvCxnSpPr>
          <xdr:cNvPr id="40" name="直線​​コネクタ 136" descr="装飾線">
            <a:extLst>
              <a:ext uri="{FF2B5EF4-FFF2-40B4-BE49-F238E27FC236}">
                <a16:creationId xmlns:a16="http://schemas.microsoft.com/office/drawing/2014/main" id="{8F447648-7A51-4522-A19E-633EE3475B78}"/>
              </a:ext>
            </a:extLst>
          </xdr:cNvPr>
          <xdr:cNvCxnSpPr>
            <a:cxnSpLocks/>
          </xdr:cNvCxnSpPr>
        </xdr:nvCxnSpPr>
        <xdr:spPr>
          <a:xfrm>
            <a:off x="234924" y="17907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41" name="[次へ] ボタン" descr="[次の手順へ] ボタン。次のシートへのハイパーリンクが設定されています">
            <a:hlinkClick xmlns:r="http://schemas.openxmlformats.org/officeDocument/2006/relationships" r:id="rId2" tooltip="次の手順に進むときに選択します"/>
            <a:extLst>
              <a:ext uri="{FF2B5EF4-FFF2-40B4-BE49-F238E27FC236}">
                <a16:creationId xmlns:a16="http://schemas.microsoft.com/office/drawing/2014/main" id="{45C659AE-10AD-4B07-BB10-C9564D370AFB}"/>
              </a:ext>
            </a:extLst>
          </xdr:cNvPr>
          <xdr:cNvSpPr/>
        </xdr:nvSpPr>
        <xdr:spPr>
          <a:xfrm>
            <a:off x="4293870" y="2220914"/>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ja" sz="1200">
                <a:solidFill>
                  <a:srgbClr val="0B744D"/>
                </a:solidFill>
                <a:latin typeface="Meiryo UI" panose="020B0604030504040204" pitchFamily="50" charset="-128"/>
                <a:ea typeface="Meiryo UI" panose="020B0604030504040204" pitchFamily="50" charset="-128"/>
                <a:cs typeface="Segoe UI" pitchFamily="34" charset="0"/>
              </a:rPr>
              <a:t>次の手順へ</a:t>
            </a:r>
          </a:p>
        </xdr:txBody>
      </xdr:sp>
      <xdr:sp macro="" textlink="">
        <xdr:nvSpPr>
          <xdr:cNvPr id="42" name="手順" descr="データを即座に分析します。Web へのハイパーリンクが設定されています">
            <a:hlinkClick xmlns:r="http://schemas.openxmlformats.org/officeDocument/2006/relationships" r:id="rId3" tooltip="データの即座の分析について Web を参照するときに選択します"/>
            <a:extLst>
              <a:ext uri="{FF2B5EF4-FFF2-40B4-BE49-F238E27FC236}">
                <a16:creationId xmlns:a16="http://schemas.microsoft.com/office/drawing/2014/main" id="{6158B307-E10A-448C-8949-37E290B704F5}"/>
              </a:ext>
            </a:extLst>
          </xdr:cNvPr>
          <xdr:cNvSpPr txBox="1"/>
        </xdr:nvSpPr>
        <xdr:spPr>
          <a:xfrm>
            <a:off x="638783" y="794849"/>
            <a:ext cx="1828192"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05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データを即座に分析する</a:t>
            </a:r>
          </a:p>
        </xdr:txBody>
      </xdr:sp>
      <xdr:pic>
        <xdr:nvPicPr>
          <xdr:cNvPr id="43" name="グラフィック 22" descr="矢印">
            <a:hlinkClick xmlns:r="http://schemas.openxmlformats.org/officeDocument/2006/relationships" r:id="rId3" tooltip="Web で詳細情報を参照するときに選択します"/>
            <a:extLst>
              <a:ext uri="{FF2B5EF4-FFF2-40B4-BE49-F238E27FC236}">
                <a16:creationId xmlns:a16="http://schemas.microsoft.com/office/drawing/2014/main" id="{EE59C9D2-6BF4-4519-A178-CF0A0E2F404A}"/>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11503" y="699572"/>
            <a:ext cx="454554" cy="448472"/>
          </a:xfrm>
          <a:prstGeom prst="rect">
            <a:avLst/>
          </a:prstGeom>
        </xdr:spPr>
      </xdr:pic>
      <xdr:sp macro="" textlink="">
        <xdr:nvSpPr>
          <xdr:cNvPr id="44" name="手順" descr="スパーク ラインを使用してデータの傾向を分析します。Web へのハイパーリンクが設定されています">
            <a:hlinkClick xmlns:r="http://schemas.openxmlformats.org/officeDocument/2006/relationships" r:id="rId6" tooltip="スパーク ラインを使用したデータの傾向の分析について Web を参照するときに選択します"/>
            <a:extLst>
              <a:ext uri="{FF2B5EF4-FFF2-40B4-BE49-F238E27FC236}">
                <a16:creationId xmlns:a16="http://schemas.microsoft.com/office/drawing/2014/main" id="{94F441AA-3072-4D54-A720-04ADC2A2C6AF}"/>
              </a:ext>
            </a:extLst>
          </xdr:cNvPr>
          <xdr:cNvSpPr txBox="1"/>
        </xdr:nvSpPr>
        <xdr:spPr>
          <a:xfrm>
            <a:off x="638783" y="1259456"/>
            <a:ext cx="2952142"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05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スパーク ラインを使用してデータの傾向を分析する</a:t>
            </a:r>
          </a:p>
          <a:p>
            <a:pPr lvl="0" rtl="0">
              <a:defRPr/>
            </a:pPr>
            <a:endParaRPr lang="en-US" sz="105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xdr:txBody>
      </xdr:sp>
      <xdr:pic>
        <xdr:nvPicPr>
          <xdr:cNvPr id="45" name="グラフィック 22" descr="矢印">
            <a:hlinkClick xmlns:r="http://schemas.openxmlformats.org/officeDocument/2006/relationships" r:id="rId6" tooltip="Web で詳細情報を参照するときに選択します"/>
            <a:extLst>
              <a:ext uri="{FF2B5EF4-FFF2-40B4-BE49-F238E27FC236}">
                <a16:creationId xmlns:a16="http://schemas.microsoft.com/office/drawing/2014/main" id="{F2CCAA84-4CA5-4D06-97F3-8D50133DAE7C}"/>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11503" y="1157426"/>
            <a:ext cx="454554" cy="448472"/>
          </a:xfrm>
          <a:prstGeom prst="rect">
            <a:avLst/>
          </a:prstGeom>
        </xdr:spPr>
      </xdr:pic>
    </xdr:grpSp>
    <xdr:clientData/>
  </xdr:oneCellAnchor>
  <xdr:oneCellAnchor>
    <xdr:from>
      <xdr:col>0</xdr:col>
      <xdr:colOff>333375</xdr:colOff>
      <xdr:row>0</xdr:row>
      <xdr:rowOff>266700</xdr:rowOff>
    </xdr:from>
    <xdr:ext cx="5695950" cy="4114800"/>
    <xdr:grpSp>
      <xdr:nvGrpSpPr>
        <xdr:cNvPr id="46" name="データを即座に分析する" descr="データを即座に分析する&#10;すばやくパターンや傾向を特定できるようにデータを分析する方法は次のとおりです。&#10;クリックしてドラッグし、右側にあるすべてのセルを選択し、右下隅にある次のボタンをクリックします。&#10;表示されるパネルで、[データ バー] をクリックします。[10 月]、[11 月]、[12 月] の各列の下にあるセルに、それぞれの金額を視覚化する特殊なデータ バーが表示されます。&#10;次に、バーを削除するとします。次のボタンをもう一度クリックします。&#10;表示されるパネルの右側にある [クリア] ボタンをクリックします。&#10;さらに詳しく&#10;次の手順へ">
          <a:extLst>
            <a:ext uri="{FF2B5EF4-FFF2-40B4-BE49-F238E27FC236}">
              <a16:creationId xmlns:a16="http://schemas.microsoft.com/office/drawing/2014/main" id="{8A0E0C93-F082-49E3-86DB-EEC331C07B36}"/>
            </a:ext>
          </a:extLst>
        </xdr:cNvPr>
        <xdr:cNvGrpSpPr/>
      </xdr:nvGrpSpPr>
      <xdr:grpSpPr>
        <a:xfrm>
          <a:off x="333375" y="266700"/>
          <a:ext cx="5695950" cy="4114800"/>
          <a:chOff x="333375" y="266700"/>
          <a:chExt cx="5695950" cy="4114800"/>
        </a:xfrm>
      </xdr:grpSpPr>
      <xdr:sp macro="" textlink="">
        <xdr:nvSpPr>
          <xdr:cNvPr id="47" name="四角形 76" descr="背景">
            <a:extLst>
              <a:ext uri="{FF2B5EF4-FFF2-40B4-BE49-F238E27FC236}">
                <a16:creationId xmlns:a16="http://schemas.microsoft.com/office/drawing/2014/main" id="{D07AF977-4933-4872-ABD2-CC2A4A3D411A}"/>
              </a:ext>
            </a:extLst>
          </xdr:cNvPr>
          <xdr:cNvSpPr/>
        </xdr:nvSpPr>
        <xdr:spPr>
          <a:xfrm>
            <a:off x="333375" y="266700"/>
            <a:ext cx="5695950" cy="41148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48" name="手順" descr="データを即座に分析する">
            <a:extLst>
              <a:ext uri="{FF2B5EF4-FFF2-40B4-BE49-F238E27FC236}">
                <a16:creationId xmlns:a16="http://schemas.microsoft.com/office/drawing/2014/main" id="{D5FC6517-134D-4AC5-A559-A4B00BB5E113}"/>
              </a:ext>
            </a:extLst>
          </xdr:cNvPr>
          <xdr:cNvSpPr txBox="1"/>
        </xdr:nvSpPr>
        <xdr:spPr>
          <a:xfrm>
            <a:off x="565123" y="385397"/>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24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データを即座に分析する</a:t>
            </a:r>
            <a:endParaRPr lang="en-US" sz="240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49" name="直線​​コネクタ 78" descr="装飾線">
            <a:extLst>
              <a:ext uri="{FF2B5EF4-FFF2-40B4-BE49-F238E27FC236}">
                <a16:creationId xmlns:a16="http://schemas.microsoft.com/office/drawing/2014/main" id="{EF236320-8270-4169-A68B-C2A4E99CDA92}"/>
              </a:ext>
            </a:extLst>
          </xdr:cNvPr>
          <xdr:cNvCxnSpPr>
            <a:cxnSpLocks/>
          </xdr:cNvCxnSpPr>
        </xdr:nvCxnSpPr>
        <xdr:spPr>
          <a:xfrm>
            <a:off x="568299" y="89281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0" name="[次へ] ボタン" descr="さらに詳しく">
            <a:extLst>
              <a:ext uri="{FF2B5EF4-FFF2-40B4-BE49-F238E27FC236}">
                <a16:creationId xmlns:a16="http://schemas.microsoft.com/office/drawing/2014/main" id="{A96F98AF-CC46-42B0-97C7-A6EF6AB655E5}"/>
              </a:ext>
            </a:extLst>
          </xdr:cNvPr>
          <xdr:cNvSpPr/>
        </xdr:nvSpPr>
        <xdr:spPr>
          <a:xfrm>
            <a:off x="568299" y="3672826"/>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ja" sz="1200">
                <a:solidFill>
                  <a:srgbClr val="0B744D"/>
                </a:solidFill>
                <a:latin typeface="Meiryo UI" panose="020B0604030504040204" pitchFamily="50" charset="-128"/>
                <a:ea typeface="Meiryo UI" panose="020B0604030504040204" pitchFamily="50" charset="-128"/>
                <a:cs typeface="Segoe UI" pitchFamily="34" charset="0"/>
              </a:rPr>
              <a:t>さらに詳しく</a:t>
            </a:r>
          </a:p>
        </xdr:txBody>
      </xdr:sp>
      <xdr:cxnSp macro="">
        <xdr:nvCxnSpPr>
          <xdr:cNvPr id="51" name="直線​​コネクタ 80" descr="装飾線">
            <a:extLst>
              <a:ext uri="{FF2B5EF4-FFF2-40B4-BE49-F238E27FC236}">
                <a16:creationId xmlns:a16="http://schemas.microsoft.com/office/drawing/2014/main" id="{F6FA8616-5D96-4F4C-9A92-C6F7BE1B458F}"/>
              </a:ext>
            </a:extLst>
          </xdr:cNvPr>
          <xdr:cNvCxnSpPr>
            <a:cxnSpLocks/>
          </xdr:cNvCxnSpPr>
        </xdr:nvCxnSpPr>
        <xdr:spPr>
          <a:xfrm>
            <a:off x="568299" y="343693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2" name="[次へ] ボタン" descr="[次の手順へ] ボタン。次のシートへのハイパーリンクが設定されています">
            <a:hlinkClick xmlns:r="http://schemas.openxmlformats.org/officeDocument/2006/relationships" r:id="rId2" tooltip="次の手順に進むときに選択します"/>
            <a:extLst>
              <a:ext uri="{FF2B5EF4-FFF2-40B4-BE49-F238E27FC236}">
                <a16:creationId xmlns:a16="http://schemas.microsoft.com/office/drawing/2014/main" id="{AA76A9AD-3059-46A7-BB40-70166051684F}"/>
              </a:ext>
            </a:extLst>
          </xdr:cNvPr>
          <xdr:cNvSpPr/>
        </xdr:nvSpPr>
        <xdr:spPr>
          <a:xfrm>
            <a:off x="4627245" y="3672826"/>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ja" sz="1200">
                <a:solidFill>
                  <a:srgbClr val="0B744D"/>
                </a:solidFill>
                <a:latin typeface="Meiryo UI" panose="020B0604030504040204" pitchFamily="50" charset="-128"/>
                <a:ea typeface="Meiryo UI" panose="020B0604030504040204" pitchFamily="50" charset="-128"/>
                <a:cs typeface="Segoe UI" pitchFamily="34" charset="0"/>
              </a:rPr>
              <a:t>次の手順へ</a:t>
            </a:r>
          </a:p>
        </xdr:txBody>
      </xdr:sp>
      <xdr:sp macro="" textlink="">
        <xdr:nvSpPr>
          <xdr:cNvPr id="53" name="手順" descr="すばやくパターンや傾向を特定できるようにデータを分析する方法は次のとおりです。">
            <a:extLst>
              <a:ext uri="{FF2B5EF4-FFF2-40B4-BE49-F238E27FC236}">
                <a16:creationId xmlns:a16="http://schemas.microsoft.com/office/drawing/2014/main" id="{FEBFB5AE-5813-40D3-AE9E-E2665424E695}"/>
              </a:ext>
            </a:extLst>
          </xdr:cNvPr>
          <xdr:cNvSpPr txBox="1"/>
        </xdr:nvSpPr>
        <xdr:spPr>
          <a:xfrm>
            <a:off x="561975" y="966420"/>
            <a:ext cx="5300938" cy="252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すばやくパターンや傾向を特定できるようにデータを分析する方法は次のとおりです。</a:t>
            </a:r>
          </a:p>
        </xdr:txBody>
      </xdr:sp>
      <xdr:sp macro="" textlink="">
        <xdr:nvSpPr>
          <xdr:cNvPr id="54" name="手順" descr="クリックしてドラッグし、右側にあるすべてのセルを選択し、右下隅にある次のボタンをクリックします。">
            <a:extLst>
              <a:ext uri="{FF2B5EF4-FFF2-40B4-BE49-F238E27FC236}">
                <a16:creationId xmlns:a16="http://schemas.microsoft.com/office/drawing/2014/main" id="{1D163AD0-0649-48EB-9025-12A162273C74}"/>
              </a:ext>
            </a:extLst>
          </xdr:cNvPr>
          <xdr:cNvSpPr txBox="1"/>
        </xdr:nvSpPr>
        <xdr:spPr>
          <a:xfrm>
            <a:off x="972158" y="1312533"/>
            <a:ext cx="4809516" cy="478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クリックしてドラッグし、右側にあるすべてのセルを選択し、右下隅にある次のボタンをクリックします。 </a:t>
            </a:r>
            <a:endParaRPr lang="en-US"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55" name="円 84" descr="1">
            <a:extLst>
              <a:ext uri="{FF2B5EF4-FFF2-40B4-BE49-F238E27FC236}">
                <a16:creationId xmlns:a16="http://schemas.microsoft.com/office/drawing/2014/main" id="{C99E579F-3395-4EFF-A465-D570A8307C8D}"/>
              </a:ext>
            </a:extLst>
          </xdr:cNvPr>
          <xdr:cNvSpPr/>
        </xdr:nvSpPr>
        <xdr:spPr>
          <a:xfrm>
            <a:off x="565124" y="127003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1</a:t>
            </a:r>
          </a:p>
        </xdr:txBody>
      </xdr:sp>
      <xdr:sp macro="" textlink="">
        <xdr:nvSpPr>
          <xdr:cNvPr id="56" name="手順" descr="表示されるパネルで、[データ バー] をクリックします。[10 月]、[11 月]、[12 月] の各列の下にあるセルに、それぞれの金額を視覚化する特殊なデータ バーが表示されます">
            <a:extLst>
              <a:ext uri="{FF2B5EF4-FFF2-40B4-BE49-F238E27FC236}">
                <a16:creationId xmlns:a16="http://schemas.microsoft.com/office/drawing/2014/main" id="{70620600-43CE-4F00-A97E-74BE419415B5}"/>
              </a:ext>
            </a:extLst>
          </xdr:cNvPr>
          <xdr:cNvSpPr txBox="1"/>
        </xdr:nvSpPr>
        <xdr:spPr>
          <a:xfrm>
            <a:off x="972157" y="1856604"/>
            <a:ext cx="4809517" cy="515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表示されるパネルで、[</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データ バー</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をクリックします。[10月]、[11月]、[12月] の各列の下にあるセルに、それぞれの金額を視覚化する特殊なデータ バーが表示されます。</a:t>
            </a:r>
          </a:p>
        </xdr:txBody>
      </xdr:sp>
      <xdr:sp macro="" textlink="">
        <xdr:nvSpPr>
          <xdr:cNvPr id="57" name="円 86" descr="2">
            <a:extLst>
              <a:ext uri="{FF2B5EF4-FFF2-40B4-BE49-F238E27FC236}">
                <a16:creationId xmlns:a16="http://schemas.microsoft.com/office/drawing/2014/main" id="{95251825-5A35-4EB0-8A2C-55A06629323E}"/>
              </a:ext>
            </a:extLst>
          </xdr:cNvPr>
          <xdr:cNvSpPr/>
        </xdr:nvSpPr>
        <xdr:spPr>
          <a:xfrm>
            <a:off x="565124" y="181410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2</a:t>
            </a:r>
          </a:p>
        </xdr:txBody>
      </xdr:sp>
      <xdr:sp macro="" textlink="">
        <xdr:nvSpPr>
          <xdr:cNvPr id="58" name="手順" descr="次に、バーを削除するとします。次のボタンをもう一度クリックします。">
            <a:extLst>
              <a:ext uri="{FF2B5EF4-FFF2-40B4-BE49-F238E27FC236}">
                <a16:creationId xmlns:a16="http://schemas.microsoft.com/office/drawing/2014/main" id="{6AE19A0F-678A-492E-846E-CD58CCE5DA55}"/>
              </a:ext>
            </a:extLst>
          </xdr:cNvPr>
          <xdr:cNvSpPr txBox="1"/>
        </xdr:nvSpPr>
        <xdr:spPr>
          <a:xfrm>
            <a:off x="972158" y="2398820"/>
            <a:ext cx="4809516" cy="4301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次に、バーを削除するとします。次のボタンをもう一度クリックします。</a:t>
            </a:r>
          </a:p>
        </xdr:txBody>
      </xdr:sp>
      <xdr:sp macro="" textlink="">
        <xdr:nvSpPr>
          <xdr:cNvPr id="59" name="円 88" descr="3">
            <a:extLst>
              <a:ext uri="{FF2B5EF4-FFF2-40B4-BE49-F238E27FC236}">
                <a16:creationId xmlns:a16="http://schemas.microsoft.com/office/drawing/2014/main" id="{AD449D1B-FD59-4EA7-921B-A3BA5385BDF0}"/>
              </a:ext>
            </a:extLst>
          </xdr:cNvPr>
          <xdr:cNvSpPr/>
        </xdr:nvSpPr>
        <xdr:spPr>
          <a:xfrm>
            <a:off x="565124" y="235632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3</a:t>
            </a:r>
          </a:p>
        </xdr:txBody>
      </xdr:sp>
      <xdr:sp macro="" textlink="">
        <xdr:nvSpPr>
          <xdr:cNvPr id="60" name="手順" descr="表示されるパネルの右側にある [クリア] ボタンをクリックします">
            <a:extLst>
              <a:ext uri="{FF2B5EF4-FFF2-40B4-BE49-F238E27FC236}">
                <a16:creationId xmlns:a16="http://schemas.microsoft.com/office/drawing/2014/main" id="{6439D575-9966-4848-97F4-F0BF44E4BC24}"/>
              </a:ext>
            </a:extLst>
          </xdr:cNvPr>
          <xdr:cNvSpPr txBox="1"/>
        </xdr:nvSpPr>
        <xdr:spPr>
          <a:xfrm>
            <a:off x="972158" y="2849943"/>
            <a:ext cx="4809516" cy="464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表示されるパネルの右側にある [</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クリア</a:t>
            </a:r>
            <a:r>
              <a:rPr lang="en-US" alt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ボタンをクリックします。  </a:t>
            </a:r>
          </a:p>
        </xdr:txBody>
      </xdr:sp>
      <xdr:sp macro="" textlink="">
        <xdr:nvSpPr>
          <xdr:cNvPr id="61" name="円 90" descr="4">
            <a:extLst>
              <a:ext uri="{FF2B5EF4-FFF2-40B4-BE49-F238E27FC236}">
                <a16:creationId xmlns:a16="http://schemas.microsoft.com/office/drawing/2014/main" id="{B6EF29C5-40BF-4C1A-AB73-12DA9F5F6ACD}"/>
              </a:ext>
            </a:extLst>
          </xdr:cNvPr>
          <xdr:cNvSpPr/>
        </xdr:nvSpPr>
        <xdr:spPr>
          <a:xfrm>
            <a:off x="565124" y="280744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4</a:t>
            </a:r>
          </a:p>
        </xdr:txBody>
      </xdr:sp>
      <xdr:pic>
        <xdr:nvPicPr>
          <xdr:cNvPr id="62" name="図 61" descr="[クイック分析] ボタン">
            <a:extLst>
              <a:ext uri="{FF2B5EF4-FFF2-40B4-BE49-F238E27FC236}">
                <a16:creationId xmlns:a16="http://schemas.microsoft.com/office/drawing/2014/main" id="{5E868DEF-5620-4199-AEB7-0E1C8BF33D47}"/>
              </a:ext>
            </a:extLst>
          </xdr:cNvPr>
          <xdr:cNvPicPr>
            <a:picLocks noChangeAspect="1"/>
          </xdr:cNvPicPr>
        </xdr:nvPicPr>
        <xdr:blipFill rotWithShape="1">
          <a:blip xmlns:r="http://schemas.openxmlformats.org/officeDocument/2006/relationships" r:embed="rId7"/>
          <a:srcRect l="29498" t="32404" r="36228" b="19590"/>
          <a:stretch/>
        </xdr:blipFill>
        <xdr:spPr>
          <a:xfrm>
            <a:off x="1518563" y="1594247"/>
            <a:ext cx="243562" cy="241511"/>
          </a:xfrm>
          <a:prstGeom prst="rect">
            <a:avLst/>
          </a:prstGeom>
        </xdr:spPr>
      </xdr:pic>
      <xdr:pic>
        <xdr:nvPicPr>
          <xdr:cNvPr id="63" name="図 62" descr="[クイック分析] ボタン">
            <a:extLst>
              <a:ext uri="{FF2B5EF4-FFF2-40B4-BE49-F238E27FC236}">
                <a16:creationId xmlns:a16="http://schemas.microsoft.com/office/drawing/2014/main" id="{39BCAA77-0492-46F8-9FDA-49BE20FE68EE}"/>
              </a:ext>
            </a:extLst>
          </xdr:cNvPr>
          <xdr:cNvPicPr>
            <a:picLocks noChangeAspect="1"/>
          </xdr:cNvPicPr>
        </xdr:nvPicPr>
        <xdr:blipFill rotWithShape="1">
          <a:blip xmlns:r="http://schemas.openxmlformats.org/officeDocument/2006/relationships" r:embed="rId7"/>
          <a:srcRect l="29498" t="32404" r="36228" b="19590"/>
          <a:stretch/>
        </xdr:blipFill>
        <xdr:spPr>
          <a:xfrm>
            <a:off x="4566563" y="2356247"/>
            <a:ext cx="243562" cy="241511"/>
          </a:xfrm>
          <a:prstGeom prst="rect">
            <a:avLst/>
          </a:prstGeom>
        </xdr:spPr>
      </xdr:pic>
    </xdr:grpSp>
    <xdr:clientData/>
  </xdr:oneCellAnchor>
  <xdr:oneCellAnchor>
    <xdr:from>
      <xdr:col>2</xdr:col>
      <xdr:colOff>727471</xdr:colOff>
      <xdr:row>13</xdr:row>
      <xdr:rowOff>107154</xdr:rowOff>
    </xdr:from>
    <xdr:ext cx="3196829" cy="1654970"/>
    <xdr:grpSp>
      <xdr:nvGrpSpPr>
        <xdr:cNvPr id="64" name="補足情報" descr="補足情報:セルを選択すると、次のボタンが表示されます。これは、[クイック分析] ボタンと呼ばれます。適切な名前だと思いませんか?データについての質問がある場合は、このボタンをクリックし、回答が得られるかどうかを確認してください">
          <a:extLst>
            <a:ext uri="{FF2B5EF4-FFF2-40B4-BE49-F238E27FC236}">
              <a16:creationId xmlns:a16="http://schemas.microsoft.com/office/drawing/2014/main" id="{ED7D0873-6F7B-4EFE-8D49-25070DD5FFC3}"/>
            </a:ext>
          </a:extLst>
        </xdr:cNvPr>
        <xdr:cNvGrpSpPr/>
      </xdr:nvGrpSpPr>
      <xdr:grpSpPr>
        <a:xfrm>
          <a:off x="7115571" y="3155154"/>
          <a:ext cx="3196829" cy="1654970"/>
          <a:chOff x="7099696" y="3364706"/>
          <a:chExt cx="3043515" cy="1506191"/>
        </a:xfrm>
      </xdr:grpSpPr>
      <xdr:sp macro="" textlink="">
        <xdr:nvSpPr>
          <xdr:cNvPr id="65" name="手順" descr="補足情報&#10;セルを選択すると、次のボタンが表示されます。これは、[クイック分析] ボタンと呼ばれます。適切な名前だと思いませんか?データについての質問がある場合は、このボタンをクリックし、回答が得られるかどうかを確認してください">
            <a:extLst>
              <a:ext uri="{FF2B5EF4-FFF2-40B4-BE49-F238E27FC236}">
                <a16:creationId xmlns:a16="http://schemas.microsoft.com/office/drawing/2014/main" id="{24390D0A-D003-444E-827C-BA5442314A88}"/>
              </a:ext>
            </a:extLst>
          </xdr:cNvPr>
          <xdr:cNvSpPr txBox="1"/>
        </xdr:nvSpPr>
        <xdr:spPr>
          <a:xfrm>
            <a:off x="7389029" y="3389710"/>
            <a:ext cx="2555071" cy="1481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200" b="1" kern="0">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rPr>
              <a:t>補足情報</a:t>
            </a:r>
            <a:endParaRPr lang="en-US" sz="1200" b="1">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endParaRPr>
          </a:p>
          <a:p>
            <a:pPr lvl="0" rtl="0">
              <a:defRPr/>
            </a:pPr>
            <a:r>
              <a:rPr lang="ja"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セルを選択すると、次のボタンが表示されます。これは、[</a:t>
            </a:r>
            <a:r>
              <a:rPr lang="ja" sz="1100" b="1"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クイック分析</a:t>
            </a:r>
            <a:r>
              <a:rPr lang="ja"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 ボタンと呼ばれます。適切な名前だと思いませんか?</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データについての質問がある場合は、このボタンをクリックし、回答が得られるかどうかを確認してください。 </a:t>
            </a:r>
            <a:endParaRPr lang="en-US" sz="1100" b="0" i="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pic>
        <xdr:nvPicPr>
          <xdr:cNvPr id="66" name="グラフィック 147" descr="眼鏡">
            <a:extLst>
              <a:ext uri="{FF2B5EF4-FFF2-40B4-BE49-F238E27FC236}">
                <a16:creationId xmlns:a16="http://schemas.microsoft.com/office/drawing/2014/main" id="{8D643299-B2D3-4260-BD00-CFB32DFB695F}"/>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7099696" y="3364706"/>
            <a:ext cx="324537" cy="367371"/>
          </a:xfrm>
          <a:prstGeom prst="rect">
            <a:avLst/>
          </a:prstGeom>
        </xdr:spPr>
      </xdr:pic>
      <xdr:pic>
        <xdr:nvPicPr>
          <xdr:cNvPr id="67" name="図 66" descr="[クイック分析] ボタン">
            <a:extLst>
              <a:ext uri="{FF2B5EF4-FFF2-40B4-BE49-F238E27FC236}">
                <a16:creationId xmlns:a16="http://schemas.microsoft.com/office/drawing/2014/main" id="{922612A4-8483-43F8-91E4-6583D4C242A3}"/>
              </a:ext>
            </a:extLst>
          </xdr:cNvPr>
          <xdr:cNvPicPr>
            <a:picLocks noChangeAspect="1"/>
          </xdr:cNvPicPr>
        </xdr:nvPicPr>
        <xdr:blipFill rotWithShape="1">
          <a:blip xmlns:r="http://schemas.openxmlformats.org/officeDocument/2006/relationships" r:embed="rId7"/>
          <a:srcRect l="29498" t="32404" r="36228" b="19590"/>
          <a:stretch/>
        </xdr:blipFill>
        <xdr:spPr>
          <a:xfrm>
            <a:off x="9899649" y="3549546"/>
            <a:ext cx="243562" cy="241511"/>
          </a:xfrm>
          <a:prstGeom prst="rect">
            <a:avLst/>
          </a:prstGeom>
        </xdr:spPr>
      </xdr:pic>
    </xdr:grp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5.%20Sort%20&amp;%20filter"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Excel%20&#12408;&#12424;&#12358;&#12371;&#12381;1"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 refreshedDate="42991.593271759259" createdVersion="6" refreshedVersion="6" minRefreshableVersion="3" recordCount="6" xr:uid="{00000000-000A-0000-FFFF-FFFF00000000}">
  <cacheSource type="worksheet">
    <worksheetSource name="PivotTableData" r:id="rId2"/>
  </cacheSource>
  <cacheFields count="4">
    <cacheField name="日付" numFmtId="177">
      <sharedItems containsSemiMixedTypes="0" containsNonDate="0" containsDate="1" containsString="0" minDate="2017-07-18T00:00:00" maxDate="2017-09-14T00:00:00"/>
    </cacheField>
    <cacheField name="販売員" numFmtId="0">
      <sharedItems/>
    </cacheField>
    <cacheField name="製品" numFmtId="0">
      <sharedItems count="3">
        <s v="ビール"/>
        <s v="ワイン"/>
        <s v="ソーダ"/>
      </sharedItems>
    </cacheField>
    <cacheField name="金額" numFmtId="42">
      <sharedItems containsSemiMixedTypes="0" containsString="0" containsNumber="1" containsInteger="1" minValue="510" maxValue="16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d v="2017-07-18T00:00:00"/>
    <s v="Sonomura"/>
    <x v="0"/>
    <n v="1400"/>
  </r>
  <r>
    <d v="2017-07-23T00:00:00"/>
    <s v="Kaneko"/>
    <x v="1"/>
    <n v="1010"/>
  </r>
  <r>
    <d v="2017-08-09T00:00:00"/>
    <s v="Sonomura"/>
    <x v="0"/>
    <n v="750"/>
  </r>
  <r>
    <d v="2017-08-13T00:00:00"/>
    <s v="Kaneko"/>
    <x v="2"/>
    <n v="510"/>
  </r>
  <r>
    <d v="2017-09-02T00:00:00"/>
    <s v="Suzusaki"/>
    <x v="2"/>
    <n v="1600"/>
  </r>
  <r>
    <d v="2017-09-13T00:00:00"/>
    <s v="Takahashi"/>
    <x v="1"/>
    <n v="68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A00-000000000000}" name="PivotTableSample"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E11:F15" firstHeaderRow="1" firstDataRow="1" firstDataCol="1"/>
  <pivotFields count="4">
    <pivotField numFmtId="14" showAll="0" defaultSubtotal="0"/>
    <pivotField showAll="0" defaultSubtotal="0"/>
    <pivotField axis="axisRow" subtotalTop="0" showAll="0">
      <items count="4">
        <item x="2"/>
        <item x="0"/>
        <item x="1"/>
        <item t="default"/>
      </items>
    </pivotField>
    <pivotField dataField="1" numFmtId="179" showAll="0" defaultSubtotal="0"/>
  </pivotFields>
  <rowFields count="1">
    <field x="2"/>
  </rowFields>
  <rowItems count="4">
    <i>
      <x/>
    </i>
    <i>
      <x v="1"/>
    </i>
    <i>
      <x v="2"/>
    </i>
    <i t="grand">
      <x/>
    </i>
  </rowItems>
  <colItems count="1">
    <i/>
  </colItems>
  <dataFields count="1">
    <dataField name="集計 / 金額" fld="3" baseField="0" baseItem="0" numFmtId="178"/>
  </dataFields>
  <formats count="3">
    <format dxfId="30">
      <pivotArea outline="0" collapsedLevelsAreSubtotals="1" fieldPosition="0"/>
    </format>
    <format dxfId="29">
      <pivotArea outline="0" collapsedLevelsAreSubtotals="1" fieldPosition="0"/>
    </format>
    <format dxfId="28">
      <pivotArea outline="0" collapsedLevelsAreSubtotals="1" fieldPosition="0"/>
    </format>
  </formats>
  <pivotTableStyleInfo name="ピボットテーブルのスタイル 1" showRowHeaders="1" showColHeaders="1" showRowStripes="0" showColStripes="0" showLastColumn="1"/>
  <extLst>
    <ext xmlns:x14="http://schemas.microsoft.com/office/spreadsheetml/2009/9/main" uri="{962EF5D1-5CA2-4c93-8EF4-DBF5C05439D2}">
      <x14:pivotTableDefinition xmlns:xm="http://schemas.microsoft.com/office/excel/2006/main" altTextSummary="サンプルのピボットテーブル"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並べ替え" displayName="並べ替え" ref="C31:F37">
  <autoFilter ref="C31:F37" xr:uid="{00000000-0009-0000-0100-000001000000}"/>
  <tableColumns count="4">
    <tableColumn id="1" xr3:uid="{00000000-0010-0000-0000-000001000000}" name="費用日付" totalsRowLabel="集計" dataDxfId="98" totalsRowDxfId="97" dataCellStyle="日付"/>
    <tableColumn id="2" xr3:uid="{00000000-0010-0000-0000-000002000000}" name="従業員" dataDxfId="96" totalsRowDxfId="95"/>
    <tableColumn id="3" xr3:uid="{00000000-0010-0000-0000-000003000000}" name="食料品" dataDxfId="94" totalsRowDxfId="93"/>
    <tableColumn id="4" xr3:uid="{00000000-0010-0000-0000-000004000000}" name="ホテル" totalsRowFunction="sum" dataDxfId="92" totalsRowDxfId="91"/>
  </tableColumns>
  <tableStyleInfo name="CustomTableSty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PivotTableData" displayName="PivotTableData" ref="C3:F9">
  <autoFilter ref="C3:F9" xr:uid="{00000000-0009-0000-0100-00000A000000}"/>
  <tableColumns count="4">
    <tableColumn id="1" xr3:uid="{00000000-0010-0000-0900-000001000000}" name="日付" totalsRowLabel="集計" dataDxfId="27" totalsRowDxfId="26" dataCellStyle="日付"/>
    <tableColumn id="2" xr3:uid="{00000000-0010-0000-0900-000002000000}" name="販売員" dataDxfId="25" totalsRowDxfId="24"/>
    <tableColumn id="3" xr3:uid="{00000000-0010-0000-0900-000003000000}" name="製品" dataDxfId="23" totalsRowDxfId="22"/>
    <tableColumn id="4" xr3:uid="{00000000-0010-0000-0900-000004000000}" name="金額" totalsRowFunction="sum" dataDxfId="21" totalsRowDxfId="20"/>
  </tableColumns>
  <tableStyleInfo name="CustomTableSty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PivotTableData2" displayName="PivotTableData2" ref="C34:F40">
  <autoFilter ref="C34:F40" xr:uid="{00000000-0009-0000-0100-00000B000000}"/>
  <tableColumns count="4">
    <tableColumn id="1" xr3:uid="{00000000-0010-0000-0A00-000001000000}" name="日付" totalsRowLabel="集計" dataDxfId="19" totalsRowDxfId="18" dataCellStyle="日付"/>
    <tableColumn id="2" xr3:uid="{00000000-0010-0000-0A00-000002000000}" name="販売員" dataDxfId="17" totalsRowDxfId="16"/>
    <tableColumn id="3" xr3:uid="{00000000-0010-0000-0A00-000003000000}" name="製品" dataDxfId="15" totalsRowDxfId="14"/>
    <tableColumn id="4" xr3:uid="{00000000-0010-0000-0A00-000004000000}" name="金額" totalsRowFunction="sum" dataDxfId="13" totalsRowDxfId="12"/>
  </tableColumns>
  <tableStyleInfo name="CustomTableSty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フィルター" displayName="フィルター" ref="C49:F55">
  <autoFilter ref="C49:F55" xr:uid="{00000000-0009-0000-0100-000002000000}"/>
  <tableColumns count="4">
    <tableColumn id="1" xr3:uid="{00000000-0010-0000-0100-000001000000}" name="費用日付" totalsRowLabel="集計" dataDxfId="90" totalsRowDxfId="89" dataCellStyle="日付"/>
    <tableColumn id="2" xr3:uid="{00000000-0010-0000-0100-000002000000}" name="従業員" dataDxfId="88" totalsRowDxfId="87"/>
    <tableColumn id="3" xr3:uid="{00000000-0010-0000-0100-000003000000}" name="食料品" dataDxfId="86" totalsRowDxfId="85"/>
    <tableColumn id="4" xr3:uid="{00000000-0010-0000-0100-000004000000}" name="ホテル" totalsRowFunction="sum" dataDxfId="84" totalsRowDxfId="83"/>
  </tableColumns>
  <tableStyleInfo name="CustomTableSty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集計列" displayName="集計列" ref="C33:H41" dataDxfId="82">
  <autoFilter ref="C33:H41" xr:uid="{00000000-0009-0000-0100-000003000000}"/>
  <tableColumns count="6">
    <tableColumn id="1" xr3:uid="{00000000-0010-0000-0200-000001000000}" name="部門" totalsRowLabel="集計" dataDxfId="81" totalsRowDxfId="80"/>
    <tableColumn id="2" xr3:uid="{00000000-0010-0000-0200-000002000000}" name="カテゴリ" dataDxfId="79" totalsRowDxfId="78"/>
    <tableColumn id="3" xr3:uid="{00000000-0010-0000-0200-000003000000}" name="10月" dataDxfId="77" totalsRowDxfId="76"/>
    <tableColumn id="4" xr3:uid="{00000000-0010-0000-0200-000004000000}" name="11月" dataDxfId="75" totalsRowDxfId="74"/>
    <tableColumn id="5" xr3:uid="{00000000-0010-0000-0200-000005000000}" name="12月" dataDxfId="73" totalsRowDxfId="72"/>
    <tableColumn id="6" xr3:uid="{00000000-0010-0000-0200-000006000000}" name="集計" totalsRowFunction="count" dataDxfId="71" totalsRowDxfId="70"/>
  </tableColumns>
  <tableStyleInfo name="CustomTableSty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集計行" displayName="集計行" ref="C53:E61" totalsRowShown="0">
  <autoFilter ref="C53:E61" xr:uid="{00000000-0009-0000-0100-000004000000}"/>
  <tableColumns count="3">
    <tableColumn id="1" xr3:uid="{00000000-0010-0000-0300-000001000000}" name="部門" dataDxfId="69"/>
    <tableColumn id="2" xr3:uid="{00000000-0010-0000-0300-000002000000}" name="カテゴリ" dataDxfId="68"/>
    <tableColumn id="3" xr3:uid="{00000000-0010-0000-0300-000003000000}" name="売上" dataDxfId="67"/>
  </tableColumns>
  <tableStyleInfo name="CustomTableSty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AnalyzeData" displayName="AnalyzeData" ref="C5:G13" dataDxfId="66">
  <autoFilter ref="C5:G13" xr:uid="{00000000-0009-0000-0100-000005000000}"/>
  <tableColumns count="5">
    <tableColumn id="1" xr3:uid="{00000000-0010-0000-0400-000001000000}" name="部門" totalsRowLabel="集計" dataDxfId="65" totalsRowDxfId="64"/>
    <tableColumn id="2" xr3:uid="{00000000-0010-0000-0400-000002000000}" name="カテゴリ" dataDxfId="63" totalsRowDxfId="62"/>
    <tableColumn id="3" xr3:uid="{00000000-0010-0000-0400-000003000000}" name="10月" dataDxfId="61"/>
    <tableColumn id="4" xr3:uid="{00000000-0010-0000-0400-000004000000}" name="11月" dataDxfId="60"/>
    <tableColumn id="5" xr3:uid="{00000000-0010-0000-0400-000005000000}" name="12月" totalsRowFunction="sum" dataDxfId="59"/>
  </tableColumns>
  <tableStyleInfo name="CustomTableSty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ChartData" displayName="ChartData" ref="C34:G42" dataDxfId="58">
  <autoFilter ref="C34:G42" xr:uid="{00000000-0009-0000-0100-000006000000}"/>
  <tableColumns count="5">
    <tableColumn id="1" xr3:uid="{00000000-0010-0000-0500-000001000000}" name="部門" totalsRowLabel="集計" dataDxfId="57" totalsRowDxfId="56"/>
    <tableColumn id="2" xr3:uid="{00000000-0010-0000-0500-000002000000}" name="カテゴリ" dataDxfId="55" totalsRowDxfId="54"/>
    <tableColumn id="3" xr3:uid="{00000000-0010-0000-0500-000003000000}" name="10月" dataDxfId="53" totalsRowDxfId="52"/>
    <tableColumn id="4" xr3:uid="{00000000-0010-0000-0500-000004000000}" name="11月" dataDxfId="51" totalsRowDxfId="50"/>
    <tableColumn id="5" xr3:uid="{00000000-0010-0000-0500-000005000000}" name="12月" totalsRowFunction="sum" dataDxfId="49" totalsRowDxfId="48"/>
  </tableColumns>
  <tableStyleInfo name="CustomTableSty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SparklineData" displayName="SparklineData" ref="C54:G62" totalsRowShown="0" dataDxfId="47">
  <autoFilter ref="C54:G62" xr:uid="{00000000-0009-0000-0100-000007000000}"/>
  <tableColumns count="5">
    <tableColumn id="1" xr3:uid="{00000000-0010-0000-0600-000001000000}" name="部門" dataDxfId="46"/>
    <tableColumn id="2" xr3:uid="{00000000-0010-0000-0600-000002000000}" name="カテゴリ" dataDxfId="45"/>
    <tableColumn id="3" xr3:uid="{00000000-0010-0000-0600-000003000000}" name="10月" dataDxfId="44"/>
    <tableColumn id="4" xr3:uid="{00000000-0010-0000-0600-000004000000}" name="11月" dataDxfId="43"/>
    <tableColumn id="5" xr3:uid="{00000000-0010-0000-0600-000005000000}" name="12月" dataDxfId="42"/>
  </tableColumns>
  <tableStyleInfo name="CustomTableSty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RecommendedChartData" displayName="RecommendedChartData" ref="C5:D11" totalsRowShown="0" headerRowDxfId="41" dataDxfId="40">
  <autoFilter ref="C5:D11" xr:uid="{00000000-0009-0000-0100-000008000000}"/>
  <tableColumns count="2">
    <tableColumn id="1" xr3:uid="{00000000-0010-0000-0700-000001000000}" name="年" dataDxfId="39"/>
    <tableColumn id="2" xr3:uid="{00000000-0010-0000-0700-000002000000}" name="カンファレンスの出席者" dataDxfId="38"/>
  </tableColumns>
  <tableStyleInfo name="CustomTableSty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RecommendedChartData2" displayName="RecommendedChartData2" ref="D67:F73" headerRowDxfId="37" dataDxfId="36">
  <autoFilter ref="D67:F73" xr:uid="{00000000-0009-0000-0100-000009000000}"/>
  <tableColumns count="3">
    <tableColumn id="1" xr3:uid="{00000000-0010-0000-0800-000001000000}" name="日付" totalsRowLabel="集計" dataDxfId="35" totalsRowDxfId="34"/>
    <tableColumn id="2" xr3:uid="{00000000-0010-0000-0800-000002000000}" name="カンファレンスの出席者" dataDxfId="33" totalsRowDxfId="32"/>
    <tableColumn id="3" xr3:uid="{00000000-0010-0000-0800-000003000000}" name="食料品売上" totalsRowFunction="sum" dataDxfId="31"/>
  </tableColumns>
  <tableStyleInfo name="CustomTableStyle"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support.office.com/ja-jp/article/%e3%82%b0%e3%83%a9%e3%83%95%e3%82%92%e4%bd%9c%e6%88%90%e3%81%99%e3%82%8b-0baf399e-dd61-4e18-8a73-b3fd5d5680c2?ui=ja-JP&amp;rs=ja-JP&amp;ad=JP" TargetMode="External"/><Relationship Id="rId7" Type="http://schemas.openxmlformats.org/officeDocument/2006/relationships/table" Target="../tables/table9.xml"/><Relationship Id="rId2" Type="http://schemas.openxmlformats.org/officeDocument/2006/relationships/hyperlink" Target="https://support.office.com/ja-jp/article/%e7%ac%ac-2-%e8%bb%b8%e3%82%92%e6%8c%81%e3%81%a4%e8%a4%87%e5%90%88%e3%82%b0%e3%83%a9%e3%83%95%e3%82%92%e4%bd%9c%e6%88%90%e3%81%99%e3%82%8b-1d119e2d-1a5f-45a4-8ad3-bacc7430c0a1?ui=ja-JP&amp;rs=ja-JP&amp;ad=JP" TargetMode="External"/><Relationship Id="rId1" Type="http://schemas.openxmlformats.org/officeDocument/2006/relationships/hyperlink" Target="https://support.office.com/ja-jp/article/Office-%e3%81%a7%e5%88%a9%e7%94%a8%e5%8f%af%e8%83%bd%e3%81%aa%e3%82%b0%e3%83%a9%e3%83%95%e3%81%ae%e7%a8%ae%e9%a1%9e-a6187218-807e-4103-9e0a-27cdb19afb90?ui=ja-JP&amp;rs=ja-JP&amp;ad=JP" TargetMode="External"/><Relationship Id="rId6" Type="http://schemas.openxmlformats.org/officeDocument/2006/relationships/table" Target="../tables/table8.xml"/><Relationship Id="rId5" Type="http://schemas.openxmlformats.org/officeDocument/2006/relationships/drawing" Target="../drawings/drawing10.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support.office.com/ja-jp/article/%e3%83%94%e3%83%9c%e3%83%83%e3%83%88%e3%83%86%e3%83%bc%e3%83%96%e3%83%ab%e3%82%92%e4%bd%9c%e6%88%90%e3%81%97%e3%81%a6%e3%83%af%e3%83%bc%e3%82%af%e3%82%b7%e3%83%bc%e3%83%88-%e3%83%87%e3%83%bc%e3%82%bf%e3%82%92%e5%88%86%e6%9e%90%e3%81%99%e3%82%8b-A9A84538-BFE9-40A9-A8E9-F99134456576?ui=ja-JP&amp;rs=ja-JP&amp;ad=JP" TargetMode="External"/><Relationship Id="rId7" Type="http://schemas.openxmlformats.org/officeDocument/2006/relationships/table" Target="../tables/table11.xml"/><Relationship Id="rId2" Type="http://schemas.openxmlformats.org/officeDocument/2006/relationships/hyperlink" Target="https://support.office.com/ja-jp/article/%e3%83%95%e3%82%a3%e3%83%bc%e3%83%ab%e3%83%89-%e3%83%aa%e3%82%b9%e3%83%88%e3%82%92%e4%bd%bf%e3%81%a3%e3%81%a6%e3%83%94%e3%83%9c%e3%83%83%e3%83%88%e3%83%86%e3%83%bc%e3%83%96%e3%83%ab%e5%86%85%e3%81%a7%e3%83%95%e3%82%a3%e3%83%bc%e3%83%ab%e3%83%89%e3%82%92%e9%85%8d%e7%bd%ae%e3%81%99%e3%82%8b-43980E05-A585-4FCD-BD91-80160ADFEBEC?ui=ja-JP&amp;rs=ja-JP&amp;ad=JP" TargetMode="External"/><Relationship Id="rId1" Type="http://schemas.openxmlformats.org/officeDocument/2006/relationships/pivotTable" Target="../pivotTables/pivotTable1.xml"/><Relationship Id="rId6" Type="http://schemas.openxmlformats.org/officeDocument/2006/relationships/table" Target="../tables/table10.xml"/><Relationship Id="rId5" Type="http://schemas.openxmlformats.org/officeDocument/2006/relationships/drawing" Target="../drawings/drawing11.xm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learning.linkedin.com/ja-jp/office?trk=par_acq_MSFThelp-excel-tc_jp-template-learnmoretab-t001-link_learning&amp;src=mi-inprod&amp;veh=excel-help&amp;utm_source=microsoft&amp;utm_medium=help-integration&amp;utm_campaign=par_acq_MSFThelp-excel-tc_jp-template-learnmoretab-t001-link_learning" TargetMode="External"/><Relationship Id="rId2" Type="http://schemas.openxmlformats.org/officeDocument/2006/relationships/hyperlink" Target="https://support.office.com/ja-jp/article/Windows-%e7%89%88-Excel-2016-%e3%81%ae%e6%96%b0%e6%a9%9f%e8%83%bd-5fdb9208-ff33-45b6-9e08-1f5cdb3a6c73?ui=ja-JP&amp;rs=ja-JP&amp;ad=JP" TargetMode="External"/><Relationship Id="rId1" Type="http://schemas.openxmlformats.org/officeDocument/2006/relationships/hyperlink" Target="http://go.microsoft.com/fwlink/?LinkId=844969" TargetMode="External"/><Relationship Id="rId5" Type="http://schemas.openxmlformats.org/officeDocument/2006/relationships/drawing" Target="../drawings/drawing12.xml"/><Relationship Id="rId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https://support.office.com/ja-jp/article/Excel-%e3%82%92%e8%a8%88%e7%ae%97%e6%a9%9f%e3%81%a8%e3%81%97%e3%81%a6%e4%bd%bf%e7%94%a8%e3%81%99%e3%82%8b-A1ABC057-ED11-443A-A635-68216555AD0A?ui=ja-JP&amp;rs=ja-JP&amp;ad=JP" TargetMode="External"/><Relationship Id="rId2" Type="http://schemas.openxmlformats.org/officeDocument/2006/relationships/hyperlink" Target="https://support.office.com/ja-jp/article/SUMIF-%e9%96%a2%e6%95%b0-169B8C99-C05C-4483-A712-1697A653039B?ui=ja-JP&amp;rs=ja-JP&amp;ad=JP" TargetMode="External"/><Relationship Id="rId1" Type="http://schemas.openxmlformats.org/officeDocument/2006/relationships/hyperlink" Target="https://support.office.com/ja-jp/article/SUM-%e9%96%a2%e6%95%b0-043E1C7D-7726-4E80-8F32-07B23E057F89?ui=ja-JP&amp;rs=ja-JP&amp;ad=JP"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support.office.com/ja-jp/article/Excel-%e3%81%ae%e3%83%88%e3%83%ac%e3%83%bc%e3%83%8b%e3%83%b3%e3%82%b0-9bc05390-e94c-46af-a5b3-d7c22f6990bb?ui=ja-JP&amp;rs=ja-JP&amp;ad=JP"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support.office.com/ja-jp/article/%e9%9a%a3%e3%82%8a%e5%90%88%e3%81%a3%e3%81%9f%e3%82%bb%e3%83%ab%e3%81%ab%e6%95%b0%e5%bc%8f%e3%82%92%e3%82%b3%e3%83%94%e3%83%bc%e3%81%99%e3%82%8b-041EDFE2-05BC-40E6-B933-EF48C3F308C6?ui=ja-JP&amp;rs=ja-JP&amp;ad=JP" TargetMode="External"/><Relationship Id="rId1" Type="http://schemas.openxmlformats.org/officeDocument/2006/relationships/hyperlink" Target="https://support.office.com/ja-jp/article/%e3%83%af%e3%83%bc%e3%82%af%e3%82%b7%e3%83%bc%e3%83%88%e3%81%ae%e3%82%bb%e3%83%ab%e3%81%ab%e8%87%aa%e5%8b%95%e7%9a%84%e3%81%ab%e3%83%87%e3%83%bc%e3%82%bf%e3%82%92%e5%85%a5%e5%8a%9b%e3%81%99%e3%82%8b-74e31bdd-d993-45da-aa82-35a236c5b5db?ui=ja-JP&amp;rs=ja-JP&amp;ad=JP"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support.office.com/ja-jp/article/LEFT-%e9%96%a2%e6%95%b0%e3%80%81LEFTB-%e9%96%a2%e6%95%b0-9203D2D2-7960-479B-84C6-1EA52B99640C?ui=ja-JP&amp;rs=ja-JP&amp;ad=JP" TargetMode="External"/><Relationship Id="rId7" Type="http://schemas.openxmlformats.org/officeDocument/2006/relationships/printerSettings" Target="../printerSettings/printerSettings4.bin"/><Relationship Id="rId2" Type="http://schemas.openxmlformats.org/officeDocument/2006/relationships/hyperlink" Target="https://support.office.com/ja-jp/article/Excel-2016-%e3%81%a7%e5%8f%96%e5%be%97%e3%81%a8%e5%a4%89%e6%8f%9b%e3%82%92%e5%ae%9f%e8%a1%8c%e3%81%99%e3%82%8b-881c63c6-37c5-4ca2-b616-59e18d75b4de?ui=ja-JP&amp;rs=ja-JP&amp;ad=JP" TargetMode="External"/><Relationship Id="rId1" Type="http://schemas.openxmlformats.org/officeDocument/2006/relationships/hyperlink" Target="https://support.office.com/ja-jp/article/%e5%8c%ba%e5%88%87%e3%82%8a%e4%bd%8d%e7%bd%ae%e6%8c%87%e5%ae%9a%e3%82%a6%e3%82%a3%e3%82%b6%e3%83%bc%e3%83%89%e3%82%92%e4%bd%bf%e7%94%a8%e3%81%97%e3%81%a6%e3%80%81%e3%83%86%e3%82%ad%e3%82%b9%e3%83%88%e3%82%92%e3%81%95%e3%81%be%e3%81%96%e3%81%be%e3%81%aa%e5%88%97%e3%81%ab%e5%88%86%e5%89%b2%e3%81%99%e3%82%8b-30B14928-5550-41F5-97CA-7A3E9C363ED7?ui=ja-JP&amp;rs=ja-JP&amp;ad=JP" TargetMode="External"/><Relationship Id="rId6" Type="http://schemas.openxmlformats.org/officeDocument/2006/relationships/hyperlink" Target="https://support.office.com/ja-jp/article/LEN-%e9%96%a2%e6%95%b0%e3%80%81LENB-%e9%96%a2%e6%95%b0-29236F94-CEDC-429D-AFFD-B5E33D2C67CB?ui=ja-JP&amp;rs=ja-JP&amp;ad=JP" TargetMode="External"/><Relationship Id="rId5" Type="http://schemas.openxmlformats.org/officeDocument/2006/relationships/hyperlink" Target="https://support.office.com/ja-jp/article/FIND-%e9%96%a2%e6%95%b0%e3%80%81FINDB-%e9%96%a2%e6%95%b0-C7912941-AF2A-4BDF-A553-D0D89B0A0628?ui=ja-JP&amp;rs=ja-JP&amp;ad=JP" TargetMode="External"/><Relationship Id="rId4" Type="http://schemas.openxmlformats.org/officeDocument/2006/relationships/hyperlink" Target="https://support.office.com/ja-jp/article/RIGHT-%e9%96%a2%e6%95%b0%e3%80%81RIGHTB-%e9%96%a2%e6%95%b0-240267EE-9AFA-4639-A02B-F19E1786CF2F?ui=ja-JP&amp;rs=ja-JP&amp;ad=JP"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support.office.com/ja-jp/article/%e8%a1%8c%e3%81%8b%e3%82%89%e5%88%97%e3%80%81%e3%81%be%e3%81%9f%e3%81%af%e5%88%97%e3%81%8b%e3%82%89%e8%a1%8c%e3%81%ab%e3%83%87%e3%83%bc%e3%82%bf%e3%82%92%e5%85%a5%e3%82%8c%e6%9b%bf%e3%81%88%e3%82%8b-%e9%85%8d%e7%bd%ae%e3%81%ae%e8%bb%a2%e6%8f%9b-3419F2E3-BEAB-4318-AAE5-D0F862209744?ui=ja-JP&amp;rs=ja-JP&amp;ad=JP" TargetMode="External"/><Relationship Id="rId2" Type="http://schemas.openxmlformats.org/officeDocument/2006/relationships/hyperlink" Target="https://support.office.com/ja-jp/article/TRANSPOSE-%e9%96%a2%e6%95%b0-ED039415-ED8A-4A81-93E9-4B6DFAC76027?ui=ja-JP&amp;rs=ja-JP&amp;ad=JP" TargetMode="External"/><Relationship Id="rId1" Type="http://schemas.openxmlformats.org/officeDocument/2006/relationships/hyperlink" Target="https://support.office.com/ja-jp/article/%e9%85%8d%e5%88%97%e6%95%b0%e5%bc%8f%e3%82%92%e4%bd%9c%e6%88%90%e3%81%99%e3%82%8b-E43E12E0-AFC6-4A12-BC7F-48361075954D?ui=ja-JP&amp;rs=ja-JP&amp;ad=JP"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support.office.com/ja-jp/article/%e7%af%84%e5%9b%b2%e3%81%be%e3%81%9f%e3%81%af%e3%83%86%e3%83%bc%e3%83%96%e3%83%ab%e3%81%ae%e3%83%87%e3%83%bc%e3%82%bf%e3%82%92%e4%b8%a6%e3%81%b9%e6%9b%bf%e3%81%88%e3%82%8b-62d0b95d-2a90-4610-a6ae-2e545c4a4654?ui=ja" TargetMode="External"/><Relationship Id="rId1" Type="http://schemas.openxmlformats.org/officeDocument/2006/relationships/hyperlink" Target="https://support.office.com/ja-jp/article/%e7%af%84%e5%9b%b2%e3%81%be%e3%81%9f%e3%81%af%e3%83%86%e3%83%bc%e3%83%96%e3%83%ab%e3%81%ae%e3%83%87%e3%83%bc%e3%82%bf%e3%82%92%e6%8a%bd%e5%87%ba%e3%81%99%e3%82%8b-01832226-31b5-4568-8806-38c37dcc180e?ui=ja-JP&amp;rs=ja"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hyperlink" Target="https://support.office.com/ja-jp/article/Excel-%e3%81%ae%e3%83%86%e3%83%bc%e3%83%96%e3%83%ab%e3%81%ae%e6%a6%82%e8%a6%81-7AB0BB7D-3A9E-4B56-A3C9-6C94334E492C?ui=ja-JP&amp;rs=ja-JP&amp;ad=JP" TargetMode="External"/><Relationship Id="rId7" Type="http://schemas.openxmlformats.org/officeDocument/2006/relationships/table" Target="../tables/table4.xml"/><Relationship Id="rId2" Type="http://schemas.openxmlformats.org/officeDocument/2006/relationships/hyperlink" Target="https://support.office.com/ja-jp/article/Excel-%e3%81%ae%e3%83%86%e3%83%bc%e3%83%96%e3%83%ab%e3%81%ae%e3%83%87%e3%83%bc%e3%82%bf%e3%82%92%e9%9b%86%e8%a8%88%e3%81%99%e3%82%8b-6944378F-A222-4449-93D8-474386B11F20?ui=ja-JP&amp;rs=ja-JP&amp;ad=JP" TargetMode="External"/><Relationship Id="rId1" Type="http://schemas.openxmlformats.org/officeDocument/2006/relationships/hyperlink" Target="https://support.office.com/ja-jp/article/Excel-%e3%81%ae%e3%83%86%e3%83%bc%e3%83%96%e3%83%ab%e3%81%ae%e9%9b%86%e8%a8%88%e5%88%97%e3%82%92%e4%bd%bf%e7%94%a8%e3%81%99%e3%82%8b-873FBAC6-7110-4300-8F6F-AAFA2EA11CE8?ui=ja-JP&amp;rs=ja-JP&amp;ad=JP" TargetMode="External"/><Relationship Id="rId6" Type="http://schemas.openxmlformats.org/officeDocument/2006/relationships/table" Target="../tables/table3.xm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support.office.com/ja-jp/article/%e3%82%bb%e3%83%ab%e3%81%ab%e3%83%87%e3%83%bc%e3%82%bf%e3%81%ae%e5%85%a5%e5%8a%9b%e8%a6%8f%e5%89%87%e3%82%92%e9%81%a9%e7%94%a8%e3%81%99%e3%82%8b-29FECBCC-D1B9-42C1-9D76-EFF3CE5F7249?ui=ja-JP&amp;rs=ja-JP&amp;ad=JP" TargetMode="External"/><Relationship Id="rId1" Type="http://schemas.openxmlformats.org/officeDocument/2006/relationships/hyperlink" Target="https://support.office.com/ja-jp/article/%e3%83%89%e3%83%ad%e3%83%83%e3%83%97%e3%83%80%e3%82%a6%e3%83%b3-%e3%83%aa%e3%82%b9%e3%83%88%e3%82%92%e4%bd%9c%e6%88%90%e3%81%99%e3%82%8b-7693307A-59EF-400A-B769-C5402DCE407B?ui=ja-JP&amp;rs=ja-JP&amp;ad=JP"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7" Type="http://schemas.openxmlformats.org/officeDocument/2006/relationships/table" Target="../tables/table7.xml"/><Relationship Id="rId2" Type="http://schemas.openxmlformats.org/officeDocument/2006/relationships/hyperlink" Target="https://support.office.com/ja-jp/article/%e3%82%b9%e3%83%91%e3%83%bc%e3%82%af%e3%83%a9%e3%82%a4%e3%83%b3%e3%82%92%e4%bd%bf%e3%81%a3%e3%81%a6%e3%83%87%e3%83%bc%e3%82%bf%e3%81%ae%e5%82%be%e5%90%91%e3%82%92%e5%88%86%e6%9e%90%e3%81%99%e3%82%8b-be6579cf-a8e3-471a-a459-873614413ce1?ui=ja-JP&amp;rs=ja-JP&amp;ad=JP" TargetMode="External"/><Relationship Id="rId1" Type="http://schemas.openxmlformats.org/officeDocument/2006/relationships/hyperlink" Target="https://support.office.com/ja-jp/article/%e3%83%87%e3%83%bc%e3%82%bf%e3%82%92%e3%81%99%e3%81%90%e3%81%ab%e5%88%86%e6%9e%90%e3%81%99%e3%82%8b-9e382e73-7f5e-495a-a8dc-be8225b1bb78?ui=ja-JP&amp;rs=ja-JP&amp;ad=JP" TargetMode="Externa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A5"/>
  <sheetViews>
    <sheetView showGridLines="0" workbookViewId="0"/>
  </sheetViews>
  <sheetFormatPr defaultColWidth="12.58203125" defaultRowHeight="20.25" customHeight="1" x14ac:dyDescent="0.35"/>
  <cols>
    <col min="1" max="1" width="113.33203125" style="12" customWidth="1"/>
    <col min="2" max="2" width="4.08203125" style="12" customWidth="1"/>
    <col min="3" max="16384" width="12.58203125" style="12"/>
  </cols>
  <sheetData>
    <row r="1" spans="1:1" ht="15" customHeight="1" x14ac:dyDescent="0.35">
      <c r="A1" s="16" t="s">
        <v>35</v>
      </c>
    </row>
    <row r="2" spans="1:1" ht="96.5" x14ac:dyDescent="2">
      <c r="A2" s="15" t="s">
        <v>34</v>
      </c>
    </row>
    <row r="3" spans="1:1" ht="69" x14ac:dyDescent="0.5">
      <c r="A3" s="13" t="s">
        <v>33</v>
      </c>
    </row>
    <row r="4" spans="1:1" ht="264" customHeight="1" x14ac:dyDescent="0.35">
      <c r="A4" s="14" t="s">
        <v>32</v>
      </c>
    </row>
    <row r="5" spans="1:1" ht="20.25" customHeight="1" x14ac:dyDescent="0.5">
      <c r="A5" s="13"/>
    </row>
  </sheetData>
  <phoneticPr fontId="2"/>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74"/>
  <sheetViews>
    <sheetView showGridLines="0" zoomScaleNormal="100" zoomScalePageLayoutView="125" workbookViewId="0"/>
  </sheetViews>
  <sheetFormatPr defaultColWidth="10" defaultRowHeight="15" customHeight="1" x14ac:dyDescent="0.35"/>
  <cols>
    <col min="1" max="1" width="14.33203125" style="18" customWidth="1"/>
    <col min="2" max="2" width="69.5" style="12" customWidth="1"/>
    <col min="3" max="3" width="15.58203125" style="17" customWidth="1"/>
    <col min="4" max="4" width="27.5" style="17" customWidth="1"/>
    <col min="5" max="5" width="26.83203125" style="17" customWidth="1"/>
    <col min="6" max="6" width="17.58203125" style="17" customWidth="1"/>
    <col min="7" max="16384" width="10" style="17"/>
  </cols>
  <sheetData>
    <row r="1" spans="1:6" ht="60" customHeight="1" x14ac:dyDescent="0.35">
      <c r="A1" s="18" t="s">
        <v>377</v>
      </c>
      <c r="C1" s="12"/>
      <c r="D1" s="12"/>
      <c r="E1" s="12"/>
      <c r="F1" s="12"/>
    </row>
    <row r="2" spans="1:6" ht="15" customHeight="1" x14ac:dyDescent="0.35">
      <c r="A2" s="18" t="s">
        <v>376</v>
      </c>
      <c r="C2" s="12"/>
      <c r="D2" s="12"/>
      <c r="E2" s="12"/>
      <c r="F2" s="12"/>
    </row>
    <row r="3" spans="1:6" ht="15" customHeight="1" x14ac:dyDescent="0.35">
      <c r="A3" s="18" t="s">
        <v>375</v>
      </c>
      <c r="C3" s="12"/>
      <c r="D3" s="12"/>
      <c r="E3" s="12"/>
      <c r="F3" s="12"/>
    </row>
    <row r="4" spans="1:6" ht="15" customHeight="1" x14ac:dyDescent="0.35">
      <c r="A4" s="18" t="s">
        <v>374</v>
      </c>
      <c r="C4" s="12"/>
      <c r="D4" s="12"/>
      <c r="E4" s="12"/>
      <c r="F4" s="12"/>
    </row>
    <row r="5" spans="1:6" s="25" customFormat="1" ht="15" customHeight="1" x14ac:dyDescent="0.35">
      <c r="A5" s="18" t="s">
        <v>373</v>
      </c>
      <c r="B5" s="12"/>
      <c r="C5" s="12" t="s">
        <v>372</v>
      </c>
      <c r="D5" s="12" t="s">
        <v>352</v>
      </c>
      <c r="E5" s="12"/>
      <c r="F5" s="12"/>
    </row>
    <row r="6" spans="1:6" s="25" customFormat="1" ht="15" customHeight="1" x14ac:dyDescent="0.35">
      <c r="A6" s="18" t="s">
        <v>371</v>
      </c>
      <c r="B6" s="12"/>
      <c r="C6" s="12">
        <f ca="1">YEAR(TODAY())-5</f>
        <v>2017</v>
      </c>
      <c r="D6" s="12">
        <v>500</v>
      </c>
      <c r="E6" s="12"/>
      <c r="F6" s="12"/>
    </row>
    <row r="7" spans="1:6" s="25" customFormat="1" ht="15" customHeight="1" x14ac:dyDescent="0.35">
      <c r="A7" s="18" t="s">
        <v>370</v>
      </c>
      <c r="B7" s="12"/>
      <c r="C7" s="12">
        <f ca="1">YEAR(TODAY())-4</f>
        <v>2018</v>
      </c>
      <c r="D7" s="12">
        <v>800</v>
      </c>
      <c r="E7" s="12"/>
      <c r="F7" s="12"/>
    </row>
    <row r="8" spans="1:6" s="25" customFormat="1" ht="15" customHeight="1" x14ac:dyDescent="0.35">
      <c r="A8" s="18" t="s">
        <v>369</v>
      </c>
      <c r="B8" s="12"/>
      <c r="C8" s="12">
        <f ca="1">YEAR(TODAY())-3</f>
        <v>2019</v>
      </c>
      <c r="D8" s="12">
        <v>1000</v>
      </c>
      <c r="E8" s="12"/>
      <c r="F8" s="12"/>
    </row>
    <row r="9" spans="1:6" s="25" customFormat="1" ht="15" customHeight="1" x14ac:dyDescent="0.35">
      <c r="A9" s="19" t="s">
        <v>368</v>
      </c>
      <c r="B9" s="12"/>
      <c r="C9" s="12">
        <f ca="1">YEAR(TODAY())-2</f>
        <v>2020</v>
      </c>
      <c r="D9" s="12">
        <v>900</v>
      </c>
      <c r="E9" s="12"/>
      <c r="F9" s="12"/>
    </row>
    <row r="10" spans="1:6" s="25" customFormat="1" ht="15" customHeight="1" x14ac:dyDescent="0.35">
      <c r="A10" s="18" t="s">
        <v>367</v>
      </c>
      <c r="B10" s="12"/>
      <c r="C10" s="12">
        <f ca="1">YEAR(TODAY())-1</f>
        <v>2021</v>
      </c>
      <c r="D10" s="12">
        <v>1000</v>
      </c>
      <c r="E10" s="12"/>
      <c r="F10" s="12"/>
    </row>
    <row r="11" spans="1:6" s="25" customFormat="1" ht="15" customHeight="1" x14ac:dyDescent="0.35">
      <c r="A11" s="18"/>
      <c r="B11" s="12"/>
      <c r="C11" s="12">
        <f ca="1">YEAR(TODAY())</f>
        <v>2022</v>
      </c>
      <c r="D11" s="12">
        <v>1200</v>
      </c>
      <c r="E11" s="12"/>
      <c r="F11" s="12"/>
    </row>
    <row r="12" spans="1:6" s="25" customFormat="1" ht="15" customHeight="1" x14ac:dyDescent="0.35">
      <c r="A12" s="18"/>
      <c r="B12" s="12"/>
      <c r="C12" s="12"/>
      <c r="D12" s="12"/>
      <c r="E12" s="12"/>
      <c r="F12" s="12"/>
    </row>
    <row r="13" spans="1:6" s="25" customFormat="1" ht="15" customHeight="1" x14ac:dyDescent="0.35">
      <c r="A13" s="18"/>
      <c r="B13" s="12"/>
      <c r="C13" s="12"/>
      <c r="D13" s="12"/>
      <c r="E13" s="12"/>
      <c r="F13" s="12"/>
    </row>
    <row r="14" spans="1:6" s="25" customFormat="1" ht="15" customHeight="1" x14ac:dyDescent="0.35">
      <c r="A14" s="18"/>
      <c r="B14" s="12"/>
      <c r="C14" s="12"/>
      <c r="D14" s="12"/>
      <c r="E14" s="12"/>
      <c r="F14" s="12"/>
    </row>
    <row r="15" spans="1:6" s="25" customFormat="1" ht="15" customHeight="1" x14ac:dyDescent="0.35">
      <c r="A15" s="18"/>
      <c r="B15" s="12"/>
      <c r="C15" s="12"/>
      <c r="D15" s="12"/>
      <c r="E15" s="12"/>
      <c r="F15" s="12"/>
    </row>
    <row r="16" spans="1:6" s="25" customFormat="1" ht="15" customHeight="1" x14ac:dyDescent="0.35">
      <c r="A16" s="18"/>
      <c r="B16" s="12"/>
      <c r="C16" s="12"/>
      <c r="D16" s="12"/>
      <c r="E16" s="12"/>
      <c r="F16" s="12"/>
    </row>
    <row r="17" spans="1:6" s="25" customFormat="1" ht="15" customHeight="1" x14ac:dyDescent="0.35">
      <c r="A17" s="18"/>
      <c r="B17" s="12"/>
      <c r="C17" s="12"/>
      <c r="D17" s="12"/>
      <c r="E17" s="12"/>
      <c r="F17" s="12"/>
    </row>
    <row r="18" spans="1:6" s="25" customFormat="1" ht="15" customHeight="1" x14ac:dyDescent="0.35">
      <c r="A18" s="18"/>
      <c r="B18" s="12"/>
      <c r="C18" s="12"/>
      <c r="D18" s="12"/>
      <c r="E18" s="12"/>
      <c r="F18" s="12"/>
    </row>
    <row r="19" spans="1:6" s="25" customFormat="1" ht="15" customHeight="1" x14ac:dyDescent="0.35">
      <c r="A19" s="18"/>
      <c r="B19" s="12"/>
      <c r="C19" s="12"/>
      <c r="D19" s="12"/>
      <c r="E19" s="12"/>
      <c r="F19" s="12"/>
    </row>
    <row r="20" spans="1:6" s="25" customFormat="1" ht="15" customHeight="1" x14ac:dyDescent="0.35">
      <c r="A20" s="18"/>
      <c r="B20" s="12"/>
      <c r="C20" s="12"/>
      <c r="D20" s="12"/>
      <c r="E20" s="12"/>
      <c r="F20" s="12"/>
    </row>
    <row r="21" spans="1:6" s="25" customFormat="1" ht="15" customHeight="1" x14ac:dyDescent="0.35">
      <c r="A21" s="18"/>
      <c r="B21" s="12"/>
      <c r="C21" s="12"/>
      <c r="D21" s="12"/>
      <c r="E21" s="12"/>
      <c r="F21" s="12"/>
    </row>
    <row r="22" spans="1:6" s="25" customFormat="1" ht="15" customHeight="1" x14ac:dyDescent="0.35">
      <c r="A22" s="18"/>
      <c r="B22" s="12"/>
    </row>
    <row r="23" spans="1:6" s="25" customFormat="1" ht="15" customHeight="1" x14ac:dyDescent="0.35">
      <c r="A23" s="18"/>
      <c r="B23" s="12"/>
    </row>
    <row r="24" spans="1:6" s="25" customFormat="1" ht="15" customHeight="1" x14ac:dyDescent="0.35">
      <c r="A24" s="18"/>
      <c r="B24" s="12"/>
    </row>
    <row r="27" spans="1:6" ht="15" customHeight="1" x14ac:dyDescent="0.35">
      <c r="A27" s="17"/>
      <c r="C27" s="12"/>
      <c r="D27" s="12"/>
      <c r="E27" s="12"/>
      <c r="F27" s="12"/>
    </row>
    <row r="28" spans="1:6" ht="15" customHeight="1" x14ac:dyDescent="0.35">
      <c r="A28" s="17"/>
      <c r="C28" s="12"/>
      <c r="D28" s="12"/>
      <c r="E28" s="12"/>
      <c r="F28" s="12"/>
    </row>
    <row r="29" spans="1:6" ht="15" customHeight="1" x14ac:dyDescent="0.35">
      <c r="A29" s="18" t="s">
        <v>366</v>
      </c>
      <c r="C29" s="12"/>
      <c r="D29" s="12"/>
      <c r="E29" s="12"/>
      <c r="F29" s="12"/>
    </row>
    <row r="30" spans="1:6" ht="15" customHeight="1" x14ac:dyDescent="0.35">
      <c r="A30" s="18" t="s">
        <v>365</v>
      </c>
      <c r="C30" s="12"/>
      <c r="D30" s="12"/>
      <c r="E30" s="12"/>
      <c r="F30" s="12"/>
    </row>
    <row r="31" spans="1:6" ht="15" customHeight="1" x14ac:dyDescent="0.35">
      <c r="A31" s="18" t="s">
        <v>364</v>
      </c>
      <c r="C31" s="12"/>
      <c r="D31" s="12"/>
      <c r="E31" s="12"/>
      <c r="F31" s="12"/>
    </row>
    <row r="32" spans="1:6" ht="15" customHeight="1" x14ac:dyDescent="0.35">
      <c r="A32" s="18" t="s">
        <v>363</v>
      </c>
      <c r="C32" s="12"/>
      <c r="D32" s="12"/>
      <c r="E32" s="12"/>
      <c r="F32" s="12"/>
    </row>
    <row r="33" spans="1:6" ht="15" customHeight="1" x14ac:dyDescent="0.35">
      <c r="A33" s="18" t="s">
        <v>362</v>
      </c>
      <c r="C33" s="12"/>
      <c r="D33" s="12"/>
      <c r="E33" s="12"/>
      <c r="F33" s="12"/>
    </row>
    <row r="34" spans="1:6" ht="15" customHeight="1" x14ac:dyDescent="0.35">
      <c r="A34" s="18" t="s">
        <v>361</v>
      </c>
      <c r="C34" s="12"/>
      <c r="D34" s="12"/>
      <c r="E34" s="12"/>
      <c r="F34" s="12"/>
    </row>
    <row r="35" spans="1:6" ht="15" customHeight="1" x14ac:dyDescent="0.35">
      <c r="A35" s="18" t="s">
        <v>360</v>
      </c>
      <c r="C35" s="12"/>
      <c r="D35" s="12"/>
      <c r="E35" s="12"/>
      <c r="F35" s="12"/>
    </row>
    <row r="36" spans="1:6" ht="15" customHeight="1" x14ac:dyDescent="0.35">
      <c r="A36" s="18" t="s">
        <v>359</v>
      </c>
      <c r="C36" s="12"/>
      <c r="D36" s="12"/>
      <c r="E36" s="12"/>
      <c r="F36" s="12"/>
    </row>
    <row r="37" spans="1:6" ht="15" customHeight="1" x14ac:dyDescent="0.35">
      <c r="A37" s="18" t="s">
        <v>164</v>
      </c>
      <c r="C37" s="12"/>
      <c r="D37" s="12"/>
      <c r="E37" s="12"/>
      <c r="F37" s="12"/>
    </row>
    <row r="38" spans="1:6" ht="15" customHeight="1" x14ac:dyDescent="0.35">
      <c r="C38" s="12"/>
      <c r="D38" s="12"/>
      <c r="E38" s="12"/>
      <c r="F38" s="12"/>
    </row>
    <row r="39" spans="1:6" ht="15" customHeight="1" x14ac:dyDescent="0.35">
      <c r="C39" s="12"/>
      <c r="D39" s="12"/>
      <c r="E39" s="12"/>
      <c r="F39" s="12"/>
    </row>
    <row r="40" spans="1:6" ht="15" customHeight="1" x14ac:dyDescent="0.35">
      <c r="C40" s="12"/>
      <c r="D40" s="12"/>
      <c r="E40" s="12"/>
      <c r="F40" s="12"/>
    </row>
    <row r="41" spans="1:6" ht="15" customHeight="1" x14ac:dyDescent="0.35">
      <c r="C41" s="12"/>
      <c r="D41" s="12"/>
      <c r="E41" s="12"/>
      <c r="F41" s="12"/>
    </row>
    <row r="42" spans="1:6" ht="15" customHeight="1" x14ac:dyDescent="0.35">
      <c r="C42" s="12"/>
      <c r="D42" s="12"/>
      <c r="E42" s="12"/>
      <c r="F42" s="12"/>
    </row>
    <row r="43" spans="1:6" ht="15" customHeight="1" x14ac:dyDescent="0.35">
      <c r="C43" s="12"/>
      <c r="D43" s="12"/>
      <c r="E43" s="12"/>
      <c r="F43" s="12"/>
    </row>
    <row r="44" spans="1:6" ht="15" customHeight="1" x14ac:dyDescent="0.35">
      <c r="C44" s="12"/>
      <c r="D44" s="12"/>
      <c r="E44" s="12"/>
      <c r="F44" s="12"/>
    </row>
    <row r="45" spans="1:6" ht="15" customHeight="1" x14ac:dyDescent="0.35">
      <c r="C45" s="12"/>
      <c r="D45" s="12"/>
      <c r="E45" s="12"/>
      <c r="F45" s="12"/>
    </row>
    <row r="46" spans="1:6" ht="15" customHeight="1" x14ac:dyDescent="0.35">
      <c r="C46" s="12"/>
      <c r="D46" s="12"/>
      <c r="E46" s="12"/>
      <c r="F46" s="12"/>
    </row>
    <row r="47" spans="1:6" ht="15" customHeight="1" x14ac:dyDescent="0.35">
      <c r="C47" s="12"/>
      <c r="D47" s="12"/>
      <c r="E47" s="12"/>
      <c r="F47" s="12"/>
    </row>
    <row r="48" spans="1:6" ht="15" customHeight="1" x14ac:dyDescent="0.35">
      <c r="C48" s="12"/>
      <c r="D48" s="12"/>
      <c r="E48" s="12"/>
      <c r="F48" s="12"/>
    </row>
    <row r="49" spans="1:6" ht="15" customHeight="1" x14ac:dyDescent="0.35">
      <c r="C49" s="12"/>
      <c r="D49" s="12"/>
      <c r="E49" s="12"/>
      <c r="F49" s="12"/>
    </row>
    <row r="50" spans="1:6" ht="15" customHeight="1" x14ac:dyDescent="0.35">
      <c r="C50" s="12"/>
      <c r="D50" s="12"/>
      <c r="E50" s="12"/>
      <c r="F50" s="12"/>
    </row>
    <row r="51" spans="1:6" ht="15" customHeight="1" x14ac:dyDescent="0.35">
      <c r="C51" s="12"/>
      <c r="D51" s="12"/>
      <c r="E51" s="12"/>
      <c r="F51" s="12"/>
    </row>
    <row r="52" spans="1:6" ht="15" customHeight="1" x14ac:dyDescent="0.35">
      <c r="A52" s="17"/>
      <c r="C52" s="12"/>
      <c r="D52" s="12"/>
      <c r="E52" s="12"/>
      <c r="F52" s="12"/>
    </row>
    <row r="53" spans="1:6" ht="15" customHeight="1" x14ac:dyDescent="0.35">
      <c r="A53" s="17"/>
      <c r="C53" s="12"/>
      <c r="D53" s="12"/>
      <c r="E53" s="12"/>
      <c r="F53" s="12"/>
    </row>
    <row r="54" spans="1:6" ht="15" customHeight="1" x14ac:dyDescent="0.35">
      <c r="A54" s="18" t="s">
        <v>358</v>
      </c>
      <c r="C54" s="12"/>
      <c r="D54" s="12"/>
      <c r="E54" s="12"/>
      <c r="F54" s="12"/>
    </row>
    <row r="55" spans="1:6" ht="15" customHeight="1" x14ac:dyDescent="0.35">
      <c r="A55" s="18" t="s">
        <v>357</v>
      </c>
    </row>
    <row r="56" spans="1:6" ht="15" customHeight="1" x14ac:dyDescent="0.35">
      <c r="A56" s="18" t="s">
        <v>356</v>
      </c>
    </row>
    <row r="57" spans="1:6" ht="15" customHeight="1" x14ac:dyDescent="0.35">
      <c r="A57" s="18" t="s">
        <v>355</v>
      </c>
    </row>
    <row r="58" spans="1:6" ht="15" customHeight="1" x14ac:dyDescent="0.35">
      <c r="A58" s="19" t="s">
        <v>354</v>
      </c>
    </row>
    <row r="59" spans="1:6" ht="15" customHeight="1" x14ac:dyDescent="0.35">
      <c r="A59" s="18" t="s">
        <v>324</v>
      </c>
    </row>
    <row r="62" spans="1:6" ht="15" customHeight="1" x14ac:dyDescent="0.35">
      <c r="F62" s="12"/>
    </row>
    <row r="63" spans="1:6" ht="15" customHeight="1" x14ac:dyDescent="0.35">
      <c r="C63" s="12"/>
      <c r="D63" s="12"/>
      <c r="E63" s="12"/>
      <c r="F63" s="12"/>
    </row>
    <row r="64" spans="1:6" ht="15" customHeight="1" x14ac:dyDescent="0.35">
      <c r="C64" s="12"/>
      <c r="D64" s="12"/>
      <c r="E64" s="12"/>
      <c r="F64" s="12"/>
    </row>
    <row r="67" spans="1:6" ht="15" customHeight="1" x14ac:dyDescent="0.35">
      <c r="D67" s="62" t="s">
        <v>353</v>
      </c>
      <c r="E67" s="62" t="s">
        <v>352</v>
      </c>
      <c r="F67" s="61" t="s">
        <v>351</v>
      </c>
    </row>
    <row r="68" spans="1:6" ht="15" customHeight="1" x14ac:dyDescent="0.35">
      <c r="A68" s="17"/>
      <c r="D68" s="12">
        <f ca="1">YEAR(TODAY())-5</f>
        <v>2017</v>
      </c>
      <c r="E68" s="52">
        <v>500</v>
      </c>
      <c r="F68" s="60">
        <v>5000</v>
      </c>
    </row>
    <row r="69" spans="1:6" ht="15" customHeight="1" x14ac:dyDescent="0.35">
      <c r="A69" s="17"/>
      <c r="C69" s="12"/>
      <c r="D69" s="12">
        <f ca="1">YEAR(TODAY())-4</f>
        <v>2018</v>
      </c>
      <c r="E69" s="12">
        <v>800</v>
      </c>
      <c r="F69" s="59">
        <v>11200</v>
      </c>
    </row>
    <row r="70" spans="1:6" ht="15" customHeight="1" x14ac:dyDescent="0.35">
      <c r="A70" s="18" t="s">
        <v>41</v>
      </c>
      <c r="C70" s="12"/>
      <c r="D70" s="12">
        <f ca="1">YEAR(TODAY())-3</f>
        <v>2019</v>
      </c>
      <c r="E70" s="52">
        <v>1000</v>
      </c>
      <c r="F70" s="60">
        <v>30000</v>
      </c>
    </row>
    <row r="71" spans="1:6" ht="15" customHeight="1" x14ac:dyDescent="0.35">
      <c r="A71" s="29" t="s">
        <v>350</v>
      </c>
      <c r="C71" s="12"/>
      <c r="D71" s="12">
        <f ca="1">YEAR(TODAY())-2</f>
        <v>2020</v>
      </c>
      <c r="E71" s="12">
        <v>900</v>
      </c>
      <c r="F71" s="59">
        <v>25000</v>
      </c>
    </row>
    <row r="72" spans="1:6" ht="15" customHeight="1" x14ac:dyDescent="0.35">
      <c r="A72" s="29" t="s">
        <v>349</v>
      </c>
      <c r="C72" s="12"/>
      <c r="D72" s="12">
        <f ca="1">YEAR(TODAY())-1</f>
        <v>2021</v>
      </c>
      <c r="E72" s="52">
        <v>1000</v>
      </c>
      <c r="F72" s="60">
        <v>5000</v>
      </c>
    </row>
    <row r="73" spans="1:6" ht="15" customHeight="1" x14ac:dyDescent="0.35">
      <c r="A73" s="29" t="s">
        <v>348</v>
      </c>
      <c r="C73" s="12"/>
      <c r="D73" s="12">
        <f ca="1">YEAR(TODAY())</f>
        <v>2022</v>
      </c>
      <c r="E73" s="12">
        <v>1200</v>
      </c>
      <c r="F73" s="59">
        <v>8000</v>
      </c>
    </row>
    <row r="74" spans="1:6" ht="15" customHeight="1" x14ac:dyDescent="0.35">
      <c r="A74" s="18" t="s">
        <v>36</v>
      </c>
      <c r="C74" s="12"/>
      <c r="D74" s="12"/>
      <c r="E74" s="12"/>
      <c r="F74" s="12"/>
    </row>
  </sheetData>
  <phoneticPr fontId="2"/>
  <hyperlinks>
    <hyperlink ref="A73" r:id="rId1" tooltip="Office で利用可能なグラフの種類について Web を参照するときに選択します" xr:uid="{00000000-0004-0000-0900-000000000000}"/>
    <hyperlink ref="A72" r:id="rId2" tooltip="第 2 軸を持つ複合グラフの作成について Web を参照するときに選択します" xr:uid="{00000000-0004-0000-0900-000001000000}"/>
    <hyperlink ref="A71" r:id="rId3" tooltip="最初から最後までのグラフの作成について Web を参照するときに選択します" xr:uid="{00000000-0004-0000-0900-000002000000}"/>
  </hyperlinks>
  <pageMargins left="0.7" right="0.7" top="0.75" bottom="0.75" header="0.3" footer="0.3"/>
  <pageSetup paperSize="9" orientation="landscape" r:id="rId4"/>
  <drawing r:id="rId5"/>
  <tableParts count="2">
    <tablePart r:id="rId6"/>
    <tablePart r:id="rId7"/>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65"/>
  <sheetViews>
    <sheetView showGridLines="0" zoomScaleNormal="100" zoomScalePageLayoutView="125" workbookViewId="0"/>
  </sheetViews>
  <sheetFormatPr defaultColWidth="10" defaultRowHeight="15" customHeight="1" x14ac:dyDescent="0.35"/>
  <cols>
    <col min="1" max="1" width="14.33203125" style="18" customWidth="1"/>
    <col min="2" max="2" width="69.5" style="12" customWidth="1"/>
    <col min="3" max="3" width="15.58203125" style="17" bestFit="1" customWidth="1"/>
    <col min="4" max="4" width="15.83203125" style="17" customWidth="1"/>
    <col min="5" max="5" width="9.83203125" style="17" customWidth="1"/>
    <col min="6" max="6" width="11.33203125" style="17" customWidth="1"/>
    <col min="7" max="16384" width="10" style="17"/>
  </cols>
  <sheetData>
    <row r="1" spans="1:7" ht="60" customHeight="1" x14ac:dyDescent="0.35">
      <c r="A1" s="18" t="s">
        <v>405</v>
      </c>
      <c r="C1" s="12"/>
      <c r="D1" s="12"/>
      <c r="E1" s="12"/>
      <c r="F1" s="12"/>
    </row>
    <row r="2" spans="1:7" ht="15" customHeight="1" x14ac:dyDescent="0.35">
      <c r="A2" s="18" t="s">
        <v>404</v>
      </c>
      <c r="C2" s="12"/>
      <c r="D2" s="12"/>
      <c r="E2" s="12"/>
      <c r="F2" s="12"/>
    </row>
    <row r="3" spans="1:7" ht="15" customHeight="1" x14ac:dyDescent="0.35">
      <c r="A3" s="18" t="s">
        <v>403</v>
      </c>
      <c r="C3" s="48" t="s">
        <v>353</v>
      </c>
      <c r="D3" s="48" t="s">
        <v>389</v>
      </c>
      <c r="E3" s="48" t="s">
        <v>113</v>
      </c>
      <c r="F3" s="48" t="s">
        <v>55</v>
      </c>
    </row>
    <row r="4" spans="1:7" ht="15" customHeight="1" x14ac:dyDescent="0.55000000000000004">
      <c r="A4" s="18" t="s">
        <v>402</v>
      </c>
      <c r="C4" s="47">
        <f ca="1">TODAY()-57</f>
        <v>44563</v>
      </c>
      <c r="D4" s="48" t="s">
        <v>385</v>
      </c>
      <c r="E4" s="48" t="s">
        <v>384</v>
      </c>
      <c r="F4" s="63">
        <v>1400</v>
      </c>
    </row>
    <row r="5" spans="1:7" s="25" customFormat="1" ht="15" customHeight="1" x14ac:dyDescent="0.55000000000000004">
      <c r="A5" s="18" t="s">
        <v>401</v>
      </c>
      <c r="B5" s="12"/>
      <c r="C5" s="47">
        <f ca="1">TODAY()-52</f>
        <v>44568</v>
      </c>
      <c r="D5" s="48" t="s">
        <v>226</v>
      </c>
      <c r="E5" s="48" t="s">
        <v>380</v>
      </c>
      <c r="F5" s="63">
        <v>1010</v>
      </c>
    </row>
    <row r="6" spans="1:7" s="25" customFormat="1" ht="15" customHeight="1" x14ac:dyDescent="0.55000000000000004">
      <c r="A6" s="18" t="s">
        <v>400</v>
      </c>
      <c r="B6" s="12"/>
      <c r="C6" s="47">
        <f ca="1">TODAY()-35</f>
        <v>44585</v>
      </c>
      <c r="D6" s="48" t="s">
        <v>385</v>
      </c>
      <c r="E6" s="48" t="s">
        <v>384</v>
      </c>
      <c r="F6" s="63">
        <v>750</v>
      </c>
    </row>
    <row r="7" spans="1:7" s="25" customFormat="1" ht="15" customHeight="1" x14ac:dyDescent="0.55000000000000004">
      <c r="A7" s="18" t="s">
        <v>399</v>
      </c>
      <c r="B7" s="12"/>
      <c r="C7" s="47">
        <f ca="1">TODAY()-31</f>
        <v>44589</v>
      </c>
      <c r="D7" s="48" t="s">
        <v>226</v>
      </c>
      <c r="E7" s="48" t="s">
        <v>381</v>
      </c>
      <c r="F7" s="63">
        <v>510</v>
      </c>
    </row>
    <row r="8" spans="1:7" s="25" customFormat="1" ht="15" customHeight="1" x14ac:dyDescent="0.55000000000000004">
      <c r="A8" s="18" t="s">
        <v>367</v>
      </c>
      <c r="B8" s="12"/>
      <c r="C8" s="47">
        <f ca="1">TODAY()-11</f>
        <v>44609</v>
      </c>
      <c r="D8" s="48" t="s">
        <v>382</v>
      </c>
      <c r="E8" s="48" t="s">
        <v>381</v>
      </c>
      <c r="F8" s="63">
        <v>1600</v>
      </c>
    </row>
    <row r="9" spans="1:7" s="25" customFormat="1" ht="15" customHeight="1" x14ac:dyDescent="0.55000000000000004">
      <c r="A9" s="18"/>
      <c r="B9" s="12"/>
      <c r="C9" s="47">
        <f ca="1">TODAY()</f>
        <v>44620</v>
      </c>
      <c r="D9" s="48" t="s">
        <v>223</v>
      </c>
      <c r="E9" s="48" t="s">
        <v>380</v>
      </c>
      <c r="F9" s="63">
        <v>680</v>
      </c>
    </row>
    <row r="10" spans="1:7" s="25" customFormat="1" ht="15" customHeight="1" x14ac:dyDescent="0.35">
      <c r="A10" s="18"/>
      <c r="B10" s="12"/>
      <c r="C10" s="12"/>
      <c r="D10" s="12"/>
      <c r="E10" s="12"/>
      <c r="F10" s="12"/>
    </row>
    <row r="11" spans="1:7" s="25" customFormat="1" x14ac:dyDescent="0.35">
      <c r="A11" s="18"/>
      <c r="B11" s="12"/>
      <c r="E11" s="66" t="s">
        <v>398</v>
      </c>
      <c r="F11" s="48" t="s">
        <v>397</v>
      </c>
      <c r="G11" s="48"/>
    </row>
    <row r="12" spans="1:7" s="25" customFormat="1" x14ac:dyDescent="0.35">
      <c r="A12" s="18"/>
      <c r="B12" s="12"/>
      <c r="E12" s="65" t="s">
        <v>381</v>
      </c>
      <c r="F12" s="64">
        <v>2110</v>
      </c>
      <c r="G12" s="48"/>
    </row>
    <row r="13" spans="1:7" s="25" customFormat="1" x14ac:dyDescent="0.35">
      <c r="A13" s="18"/>
      <c r="B13" s="12"/>
      <c r="E13" s="65" t="s">
        <v>384</v>
      </c>
      <c r="F13" s="64">
        <v>2150</v>
      </c>
      <c r="G13" s="48"/>
    </row>
    <row r="14" spans="1:7" s="25" customFormat="1" x14ac:dyDescent="0.35">
      <c r="A14" s="18"/>
      <c r="B14" s="12"/>
      <c r="E14" s="65" t="s">
        <v>380</v>
      </c>
      <c r="F14" s="64">
        <v>1690</v>
      </c>
      <c r="G14" s="48"/>
    </row>
    <row r="15" spans="1:7" s="25" customFormat="1" x14ac:dyDescent="0.35">
      <c r="A15" s="18"/>
      <c r="B15" s="12"/>
      <c r="E15" s="65" t="s">
        <v>396</v>
      </c>
      <c r="F15" s="64">
        <v>5950</v>
      </c>
      <c r="G15" s="48"/>
    </row>
    <row r="16" spans="1:7" s="25" customFormat="1" x14ac:dyDescent="0.35">
      <c r="A16" s="18"/>
      <c r="B16" s="12"/>
      <c r="C16" s="12"/>
      <c r="D16" s="12"/>
      <c r="E16" s="48"/>
      <c r="F16" s="48"/>
      <c r="G16" s="48"/>
    </row>
    <row r="17" spans="1:7" s="25" customFormat="1" x14ac:dyDescent="0.35">
      <c r="A17" s="18"/>
      <c r="B17" s="12"/>
      <c r="C17" s="12"/>
      <c r="D17" s="12"/>
      <c r="E17" s="48"/>
      <c r="F17" s="48"/>
      <c r="G17" s="48"/>
    </row>
    <row r="18" spans="1:7" s="25" customFormat="1" x14ac:dyDescent="0.35">
      <c r="A18" s="18"/>
      <c r="B18" s="12"/>
      <c r="C18" s="12"/>
      <c r="D18" s="12"/>
      <c r="E18" s="48"/>
      <c r="F18" s="48"/>
      <c r="G18" s="48"/>
    </row>
    <row r="19" spans="1:7" s="25" customFormat="1" x14ac:dyDescent="0.35">
      <c r="A19" s="18"/>
      <c r="B19" s="12"/>
      <c r="C19" s="12"/>
      <c r="D19" s="12"/>
      <c r="E19" s="48"/>
      <c r="F19" s="48"/>
      <c r="G19" s="48"/>
    </row>
    <row r="20" spans="1:7" s="25" customFormat="1" x14ac:dyDescent="0.35">
      <c r="A20" s="18"/>
      <c r="B20" s="12"/>
      <c r="C20" s="12"/>
      <c r="D20" s="12"/>
      <c r="E20" s="48"/>
      <c r="F20" s="48"/>
      <c r="G20" s="48"/>
    </row>
    <row r="21" spans="1:7" s="25" customFormat="1" x14ac:dyDescent="0.35">
      <c r="A21" s="18"/>
      <c r="B21" s="12"/>
      <c r="C21" s="12"/>
      <c r="D21" s="12"/>
      <c r="E21" s="48"/>
      <c r="F21" s="48"/>
      <c r="G21" s="48"/>
    </row>
    <row r="22" spans="1:7" s="25" customFormat="1" x14ac:dyDescent="0.35">
      <c r="A22" s="18"/>
      <c r="B22" s="12"/>
      <c r="C22" s="12"/>
      <c r="D22" s="12"/>
      <c r="E22" s="48"/>
      <c r="F22" s="48"/>
      <c r="G22" s="48"/>
    </row>
    <row r="23" spans="1:7" s="25" customFormat="1" x14ac:dyDescent="0.35">
      <c r="A23" s="18"/>
      <c r="B23" s="12"/>
      <c r="C23" s="12"/>
      <c r="D23" s="12"/>
      <c r="E23" s="48"/>
      <c r="F23" s="48"/>
      <c r="G23" s="48"/>
    </row>
    <row r="24" spans="1:7" s="25" customFormat="1" x14ac:dyDescent="0.35">
      <c r="A24" s="18"/>
      <c r="B24" s="12"/>
      <c r="C24" s="12"/>
      <c r="D24" s="12"/>
      <c r="E24" s="48"/>
      <c r="F24" s="48"/>
      <c r="G24" s="48"/>
    </row>
    <row r="25" spans="1:7" x14ac:dyDescent="0.35">
      <c r="C25" s="12"/>
      <c r="D25" s="12"/>
      <c r="E25" s="48"/>
      <c r="F25" s="48"/>
      <c r="G25" s="48"/>
    </row>
    <row r="26" spans="1:7" x14ac:dyDescent="0.35">
      <c r="C26" s="12"/>
      <c r="D26" s="12"/>
      <c r="E26" s="48"/>
      <c r="F26" s="48"/>
      <c r="G26" s="48"/>
    </row>
    <row r="27" spans="1:7" x14ac:dyDescent="0.35">
      <c r="C27" s="12"/>
      <c r="D27" s="12"/>
      <c r="E27" s="48"/>
      <c r="F27" s="48"/>
      <c r="G27" s="48"/>
    </row>
    <row r="28" spans="1:7" x14ac:dyDescent="0.35">
      <c r="C28" s="12"/>
      <c r="D28" s="12"/>
      <c r="E28" s="48"/>
      <c r="F28" s="48"/>
      <c r="G28" s="48"/>
    </row>
    <row r="29" spans="1:7" ht="15" customHeight="1" x14ac:dyDescent="0.35">
      <c r="A29" s="18" t="s">
        <v>395</v>
      </c>
      <c r="C29" s="12"/>
      <c r="D29" s="12"/>
      <c r="E29" s="12"/>
      <c r="F29" s="12"/>
    </row>
    <row r="30" spans="1:7" ht="15" customHeight="1" x14ac:dyDescent="0.35">
      <c r="A30" s="18" t="s">
        <v>394</v>
      </c>
      <c r="C30" s="12"/>
      <c r="D30" s="12"/>
      <c r="E30" s="12"/>
      <c r="F30" s="12"/>
    </row>
    <row r="31" spans="1:7" ht="15" customHeight="1" x14ac:dyDescent="0.35">
      <c r="A31" s="18" t="s">
        <v>393</v>
      </c>
      <c r="C31" s="12"/>
      <c r="D31" s="12"/>
      <c r="E31" s="12"/>
      <c r="F31" s="12"/>
    </row>
    <row r="32" spans="1:7" ht="15" customHeight="1" x14ac:dyDescent="0.35">
      <c r="A32" s="18" t="s">
        <v>392</v>
      </c>
      <c r="C32" s="12"/>
      <c r="D32" s="12"/>
      <c r="E32" s="12"/>
      <c r="F32" s="12"/>
    </row>
    <row r="33" spans="1:6" ht="15" customHeight="1" x14ac:dyDescent="0.35">
      <c r="A33" s="18" t="s">
        <v>391</v>
      </c>
      <c r="C33" s="12"/>
      <c r="D33" s="12"/>
      <c r="E33" s="12"/>
      <c r="F33" s="12"/>
    </row>
    <row r="34" spans="1:6" ht="15" customHeight="1" x14ac:dyDescent="0.35">
      <c r="A34" s="18" t="s">
        <v>390</v>
      </c>
      <c r="C34" s="48" t="s">
        <v>353</v>
      </c>
      <c r="D34" s="48" t="s">
        <v>389</v>
      </c>
      <c r="E34" s="48" t="s">
        <v>113</v>
      </c>
      <c r="F34" s="48" t="s">
        <v>55</v>
      </c>
    </row>
    <row r="35" spans="1:6" ht="15" customHeight="1" x14ac:dyDescent="0.55000000000000004">
      <c r="A35" s="19" t="s">
        <v>388</v>
      </c>
      <c r="C35" s="47">
        <f ca="1">TODAY()-57</f>
        <v>44563</v>
      </c>
      <c r="D35" s="48" t="s">
        <v>385</v>
      </c>
      <c r="E35" s="48" t="s">
        <v>384</v>
      </c>
      <c r="F35" s="63">
        <v>1400</v>
      </c>
    </row>
    <row r="36" spans="1:6" ht="15" customHeight="1" x14ac:dyDescent="0.55000000000000004">
      <c r="A36" s="19" t="s">
        <v>387</v>
      </c>
      <c r="C36" s="47">
        <f ca="1">TODAY()-52</f>
        <v>44568</v>
      </c>
      <c r="D36" s="48" t="s">
        <v>226</v>
      </c>
      <c r="E36" s="48" t="s">
        <v>380</v>
      </c>
      <c r="F36" s="63">
        <v>1010</v>
      </c>
    </row>
    <row r="37" spans="1:6" ht="15" customHeight="1" x14ac:dyDescent="0.55000000000000004">
      <c r="A37" s="18" t="s">
        <v>386</v>
      </c>
      <c r="C37" s="47">
        <f ca="1">TODAY()-35</f>
        <v>44585</v>
      </c>
      <c r="D37" s="48" t="s">
        <v>385</v>
      </c>
      <c r="E37" s="48" t="s">
        <v>384</v>
      </c>
      <c r="F37" s="63">
        <v>750</v>
      </c>
    </row>
    <row r="38" spans="1:6" ht="15" customHeight="1" x14ac:dyDescent="0.55000000000000004">
      <c r="A38" s="18" t="s">
        <v>383</v>
      </c>
      <c r="C38" s="47">
        <f ca="1">TODAY()-31</f>
        <v>44589</v>
      </c>
      <c r="D38" s="48" t="s">
        <v>226</v>
      </c>
      <c r="E38" s="48" t="s">
        <v>381</v>
      </c>
      <c r="F38" s="63">
        <v>510</v>
      </c>
    </row>
    <row r="39" spans="1:6" ht="15" customHeight="1" x14ac:dyDescent="0.55000000000000004">
      <c r="C39" s="47">
        <f ca="1">TODAY()-11</f>
        <v>44609</v>
      </c>
      <c r="D39" s="48" t="s">
        <v>382</v>
      </c>
      <c r="E39" s="48" t="s">
        <v>381</v>
      </c>
      <c r="F39" s="63">
        <v>1600</v>
      </c>
    </row>
    <row r="40" spans="1:6" ht="15" customHeight="1" x14ac:dyDescent="0.55000000000000004">
      <c r="C40" s="47">
        <f ca="1">TODAY()</f>
        <v>44620</v>
      </c>
      <c r="D40" s="48" t="s">
        <v>223</v>
      </c>
      <c r="E40" s="48" t="s">
        <v>380</v>
      </c>
      <c r="F40" s="63">
        <v>680</v>
      </c>
    </row>
    <row r="41" spans="1:6" ht="15" customHeight="1" x14ac:dyDescent="0.35">
      <c r="C41" s="12"/>
      <c r="D41" s="12"/>
      <c r="E41" s="12"/>
      <c r="F41" s="12"/>
    </row>
    <row r="42" spans="1:6" ht="15" customHeight="1" x14ac:dyDescent="0.35">
      <c r="C42" s="12"/>
      <c r="D42" s="12"/>
      <c r="E42" s="12"/>
      <c r="F42" s="12"/>
    </row>
    <row r="43" spans="1:6" ht="15" customHeight="1" x14ac:dyDescent="0.35">
      <c r="C43" s="12"/>
      <c r="D43" s="12"/>
      <c r="E43" s="12"/>
      <c r="F43" s="12"/>
    </row>
    <row r="44" spans="1:6" ht="15" customHeight="1" x14ac:dyDescent="0.35">
      <c r="C44" s="12"/>
      <c r="D44" s="12"/>
      <c r="E44" s="12"/>
      <c r="F44" s="12"/>
    </row>
    <row r="45" spans="1:6" ht="15" customHeight="1" x14ac:dyDescent="0.35">
      <c r="C45" s="12"/>
      <c r="D45" s="12"/>
      <c r="E45" s="12"/>
      <c r="F45" s="12"/>
    </row>
    <row r="46" spans="1:6" ht="15" customHeight="1" x14ac:dyDescent="0.35">
      <c r="C46" s="12"/>
      <c r="D46" s="12"/>
      <c r="E46" s="12"/>
      <c r="F46" s="12"/>
    </row>
    <row r="47" spans="1:6" ht="15" customHeight="1" x14ac:dyDescent="0.35">
      <c r="C47" s="12"/>
      <c r="D47" s="12"/>
      <c r="E47" s="12"/>
      <c r="F47" s="12"/>
    </row>
    <row r="48" spans="1:6" ht="15" customHeight="1" x14ac:dyDescent="0.35">
      <c r="C48" s="12"/>
      <c r="D48" s="12"/>
      <c r="E48" s="12"/>
      <c r="F48" s="12"/>
    </row>
    <row r="49" spans="1:6" ht="15" customHeight="1" x14ac:dyDescent="0.35">
      <c r="C49" s="12"/>
      <c r="D49" s="12"/>
      <c r="E49" s="12"/>
      <c r="F49" s="12"/>
    </row>
    <row r="50" spans="1:6" ht="15" customHeight="1" x14ac:dyDescent="0.35">
      <c r="C50" s="12"/>
      <c r="D50" s="12"/>
      <c r="E50" s="12"/>
      <c r="F50" s="12"/>
    </row>
    <row r="51" spans="1:6" ht="15" customHeight="1" x14ac:dyDescent="0.35">
      <c r="C51" s="12"/>
      <c r="D51" s="12"/>
      <c r="E51" s="12"/>
      <c r="F51" s="12"/>
    </row>
    <row r="52" spans="1:6" ht="15" customHeight="1" x14ac:dyDescent="0.35">
      <c r="C52" s="12"/>
      <c r="D52" s="12"/>
      <c r="E52" s="12"/>
      <c r="F52" s="12"/>
    </row>
    <row r="53" spans="1:6" ht="15" customHeight="1" x14ac:dyDescent="0.35">
      <c r="C53" s="12"/>
      <c r="D53" s="12"/>
      <c r="E53" s="12"/>
      <c r="F53" s="12"/>
    </row>
    <row r="54" spans="1:6" ht="15" customHeight="1" x14ac:dyDescent="0.35">
      <c r="C54" s="12"/>
      <c r="D54" s="12"/>
      <c r="E54" s="12"/>
      <c r="F54" s="12"/>
    </row>
    <row r="55" spans="1:6" ht="15" customHeight="1" x14ac:dyDescent="0.35">
      <c r="C55" s="12"/>
      <c r="D55" s="12"/>
      <c r="E55" s="12"/>
      <c r="F55" s="12"/>
    </row>
    <row r="56" spans="1:6" ht="15" customHeight="1" x14ac:dyDescent="0.35">
      <c r="C56" s="12"/>
      <c r="D56" s="12"/>
      <c r="E56" s="12"/>
      <c r="F56" s="12"/>
    </row>
    <row r="57" spans="1:6" ht="15" customHeight="1" x14ac:dyDescent="0.35">
      <c r="C57" s="12"/>
      <c r="D57" s="12"/>
      <c r="E57" s="12"/>
      <c r="F57" s="12"/>
    </row>
    <row r="58" spans="1:6" ht="15" customHeight="1" x14ac:dyDescent="0.35">
      <c r="C58" s="12"/>
      <c r="D58" s="12"/>
      <c r="E58" s="12"/>
      <c r="F58" s="12"/>
    </row>
    <row r="59" spans="1:6" ht="15" customHeight="1" x14ac:dyDescent="0.35">
      <c r="C59" s="12"/>
      <c r="D59" s="12"/>
      <c r="E59" s="12"/>
      <c r="F59" s="12"/>
    </row>
    <row r="60" spans="1:6" ht="15" customHeight="1" x14ac:dyDescent="0.35">
      <c r="C60" s="12"/>
      <c r="D60" s="12"/>
      <c r="E60" s="12"/>
      <c r="F60" s="12"/>
    </row>
    <row r="61" spans="1:6" ht="15" customHeight="1" x14ac:dyDescent="0.35">
      <c r="C61" s="12"/>
      <c r="D61" s="12"/>
      <c r="E61" s="12"/>
      <c r="F61" s="12"/>
    </row>
    <row r="62" spans="1:6" ht="15" customHeight="1" x14ac:dyDescent="0.35">
      <c r="A62" s="18" t="s">
        <v>41</v>
      </c>
    </row>
    <row r="63" spans="1:6" ht="15" customHeight="1" x14ac:dyDescent="0.35">
      <c r="A63" s="29" t="s">
        <v>379</v>
      </c>
    </row>
    <row r="64" spans="1:6" ht="15" customHeight="1" x14ac:dyDescent="0.35">
      <c r="A64" s="29" t="s">
        <v>378</v>
      </c>
    </row>
    <row r="65" spans="1:1" ht="15" customHeight="1" x14ac:dyDescent="0.35">
      <c r="A65" s="18" t="s">
        <v>36</v>
      </c>
    </row>
  </sheetData>
  <phoneticPr fontId="2"/>
  <hyperlinks>
    <hyperlink ref="A64" r:id="rId2" tooltip="フィールド リストを使用してピボットテーブルのフィールドを配置する方法について Web を参照するときに選択します" xr:uid="{00000000-0004-0000-0A00-000000000000}"/>
    <hyperlink ref="A63" r:id="rId3" tooltip="ピボットテーブルを作成してワークシート データを分析する方法について Web を参照するときに選択します" xr:uid="{00000000-0004-0000-0A00-000001000000}"/>
  </hyperlinks>
  <pageMargins left="0.7" right="0.7" top="0.75" bottom="0.75" header="0.3" footer="0.3"/>
  <pageSetup paperSize="9" orientation="landscape" r:id="rId4"/>
  <drawing r:id="rId5"/>
  <tableParts count="2">
    <tablePart r:id="rId6"/>
    <tablePart r:id="rId7"/>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7"/>
  <sheetViews>
    <sheetView showGridLines="0" zoomScaleNormal="100" workbookViewId="0"/>
  </sheetViews>
  <sheetFormatPr defaultColWidth="10" defaultRowHeight="15" customHeight="1" x14ac:dyDescent="0.35"/>
  <cols>
    <col min="1" max="1" width="10" style="18"/>
    <col min="2" max="2" width="107.08203125" style="12" customWidth="1"/>
    <col min="3" max="16384" width="10" style="12"/>
  </cols>
  <sheetData>
    <row r="1" spans="1:2" ht="60" customHeight="1" x14ac:dyDescent="0.35">
      <c r="A1" s="18" t="s">
        <v>411</v>
      </c>
    </row>
    <row r="2" spans="1:2" s="69" customFormat="1" ht="15" customHeight="1" x14ac:dyDescent="0.35">
      <c r="A2" s="18" t="s">
        <v>410</v>
      </c>
      <c r="B2" s="12"/>
    </row>
    <row r="3" spans="1:2" s="69" customFormat="1" ht="15" customHeight="1" x14ac:dyDescent="0.35">
      <c r="A3" s="18" t="s">
        <v>409</v>
      </c>
      <c r="B3" s="12"/>
    </row>
    <row r="4" spans="1:2" s="69" customFormat="1" ht="15" customHeight="1" x14ac:dyDescent="0.35">
      <c r="A4" s="70" t="s">
        <v>408</v>
      </c>
      <c r="B4" s="12"/>
    </row>
    <row r="5" spans="1:2" s="68" customFormat="1" ht="15" customHeight="1" x14ac:dyDescent="0.7">
      <c r="A5" s="19" t="s">
        <v>407</v>
      </c>
      <c r="B5" s="12"/>
    </row>
    <row r="6" spans="1:2" s="67" customFormat="1" ht="15" customHeight="1" x14ac:dyDescent="0.35">
      <c r="A6" s="29" t="s">
        <v>406</v>
      </c>
      <c r="B6" s="12"/>
    </row>
    <row r="7" spans="1:2" s="67" customFormat="1" ht="15" customHeight="1" x14ac:dyDescent="0.35">
      <c r="B7" s="12"/>
    </row>
  </sheetData>
  <phoneticPr fontId="2"/>
  <hyperlinks>
    <hyperlink ref="A5" r:id="rId1" tooltip="コミュニティの詳細を表示する場合に選択します" display="http://go.microsoft.com/fwlink/?LinkId=844969" xr:uid="{00000000-0004-0000-0B00-000000000000}"/>
    <hyperlink ref="A6" r:id="rId2" tooltip="その他の新機能の詳細を表示する場合に選択します" display="https://support.office.com/ja-jp/article/Windows-%e7%89%88-Excel-2016-%e3%81%ae%e6%96%b0%e6%a9%9f%e8%83%bd-5fdb9208-ff33-45b6-9e08-1f5cdb3a6c73?ui=ja-JP&amp;rs=ja-JP&amp;ad=JP" xr:uid="{00000000-0004-0000-0B00-000001000000}"/>
    <hyperlink ref="A4" r:id="rId3" tooltip="詳細情報を参照するときに選択します" xr:uid="{00000000-0004-0000-0B00-000002000000}"/>
  </hyperlinks>
  <pageMargins left="0.7" right="0.7" top="0.75" bottom="0.75" header="0.3" footer="0.3"/>
  <pageSetup paperSize="9" orientation="landscape" r:id="rId4"/>
  <drawing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18"/>
  <sheetViews>
    <sheetView zoomScale="78" zoomScaleNormal="78" workbookViewId="0">
      <pane ySplit="5" topLeftCell="A17" activePane="bottomLeft" state="frozen"/>
      <selection activeCell="A5" sqref="A5"/>
      <selection pane="bottomLeft" activeCell="D16" sqref="D16"/>
    </sheetView>
  </sheetViews>
  <sheetFormatPr defaultColWidth="9" defaultRowHeight="12" x14ac:dyDescent="0.55000000000000004"/>
  <cols>
    <col min="1" max="1" width="9.75" style="8" customWidth="1"/>
    <col min="2" max="2" width="16" style="8" customWidth="1"/>
    <col min="3" max="3" width="19" style="71" customWidth="1"/>
    <col min="4" max="4" width="11.5" style="8" customWidth="1"/>
    <col min="5" max="5" width="10.83203125" style="71" customWidth="1"/>
    <col min="6" max="6" width="24.75" style="71" customWidth="1"/>
    <col min="7" max="7" width="45.83203125" style="71" customWidth="1"/>
    <col min="8" max="8" width="8.33203125" style="71" customWidth="1"/>
    <col min="9" max="9" width="12.25" style="71" customWidth="1"/>
    <col min="10" max="10" width="13.25" style="71" customWidth="1"/>
    <col min="11" max="11" width="14.25" style="71" customWidth="1"/>
    <col min="12" max="12" width="19.33203125" style="71" customWidth="1"/>
    <col min="13" max="13" width="35.83203125" style="4" customWidth="1"/>
    <col min="14" max="14" width="14.33203125" style="5" customWidth="1"/>
    <col min="15" max="16384" width="9" style="71"/>
  </cols>
  <sheetData>
    <row r="1" spans="1:14" s="85" customFormat="1" ht="12.75" customHeight="1" x14ac:dyDescent="0.55000000000000004">
      <c r="A1" s="84"/>
      <c r="B1" s="84"/>
      <c r="D1" s="84"/>
      <c r="M1" s="220"/>
      <c r="N1" s="220"/>
    </row>
    <row r="2" spans="1:14" s="85" customFormat="1" ht="32.5" x14ac:dyDescent="0.55000000000000004">
      <c r="A2" s="221" t="s">
        <v>412</v>
      </c>
      <c r="B2" s="221"/>
      <c r="C2" s="221"/>
      <c r="D2" s="221"/>
      <c r="E2" s="221"/>
      <c r="F2" s="221"/>
      <c r="G2" s="221"/>
      <c r="H2" s="221"/>
      <c r="I2" s="221"/>
      <c r="J2" s="221"/>
      <c r="K2" s="221"/>
      <c r="L2" s="221"/>
      <c r="M2" s="221"/>
      <c r="N2" s="221"/>
    </row>
    <row r="3" spans="1:14" s="85" customFormat="1" ht="18.75" customHeight="1" x14ac:dyDescent="0.55000000000000004">
      <c r="A3" s="87"/>
      <c r="B3" s="87"/>
      <c r="C3" s="88"/>
      <c r="D3" s="87"/>
      <c r="E3" s="89"/>
      <c r="F3" s="88"/>
      <c r="G3" s="88"/>
      <c r="H3" s="88"/>
      <c r="I3" s="88"/>
      <c r="J3" s="88"/>
      <c r="K3" s="88"/>
      <c r="L3" s="88"/>
      <c r="M3" s="224" t="s">
        <v>481</v>
      </c>
      <c r="N3" s="224"/>
    </row>
    <row r="4" spans="1:14" s="85" customFormat="1" ht="32.25" customHeight="1" x14ac:dyDescent="0.55000000000000004">
      <c r="A4" s="87"/>
      <c r="B4" s="87"/>
      <c r="C4" s="88"/>
      <c r="D4" s="87"/>
      <c r="E4" s="89"/>
      <c r="F4" s="88"/>
      <c r="G4" s="88"/>
      <c r="H4" s="88"/>
      <c r="I4" s="88"/>
      <c r="J4" s="88"/>
      <c r="K4" s="111"/>
      <c r="L4" s="112" t="s">
        <v>480</v>
      </c>
      <c r="M4" s="225"/>
      <c r="N4" s="225"/>
    </row>
    <row r="5" spans="1:14" s="96" customFormat="1" ht="38.25" customHeight="1" x14ac:dyDescent="0.55000000000000004">
      <c r="A5" s="90" t="s">
        <v>0</v>
      </c>
      <c r="B5" s="91" t="s">
        <v>413</v>
      </c>
      <c r="C5" s="92" t="s">
        <v>7</v>
      </c>
      <c r="D5" s="92" t="s">
        <v>414</v>
      </c>
      <c r="E5" s="93" t="s">
        <v>415</v>
      </c>
      <c r="F5" s="92" t="s">
        <v>416</v>
      </c>
      <c r="G5" s="94" t="s">
        <v>417</v>
      </c>
      <c r="H5" s="222" t="s">
        <v>8</v>
      </c>
      <c r="I5" s="222"/>
      <c r="J5" s="95" t="s">
        <v>1</v>
      </c>
      <c r="K5" s="94" t="s">
        <v>10</v>
      </c>
      <c r="L5" s="94" t="s">
        <v>418</v>
      </c>
      <c r="M5" s="94" t="s">
        <v>9</v>
      </c>
      <c r="N5" s="86" t="s">
        <v>419</v>
      </c>
    </row>
    <row r="6" spans="1:14" s="105" customFormat="1" ht="24.75" customHeight="1" x14ac:dyDescent="0.55000000000000004">
      <c r="A6" s="97"/>
      <c r="B6" s="98"/>
      <c r="C6" s="99"/>
      <c r="D6" s="100"/>
      <c r="E6" s="101"/>
      <c r="F6" s="99"/>
      <c r="G6" s="102"/>
      <c r="H6" s="99" t="s">
        <v>11</v>
      </c>
      <c r="I6" s="99" t="s">
        <v>12</v>
      </c>
      <c r="J6" s="102"/>
      <c r="K6" s="102"/>
      <c r="L6" s="102"/>
      <c r="M6" s="103"/>
      <c r="N6" s="104"/>
    </row>
    <row r="7" spans="1:14" ht="95.25" customHeight="1" x14ac:dyDescent="0.55000000000000004">
      <c r="A7" s="11">
        <v>10001</v>
      </c>
      <c r="B7" s="78" t="s">
        <v>420</v>
      </c>
      <c r="C7" s="73" t="s">
        <v>427</v>
      </c>
      <c r="D7" s="2" t="s">
        <v>421</v>
      </c>
      <c r="E7" s="1" t="s">
        <v>2</v>
      </c>
      <c r="F7" s="10" t="s">
        <v>422</v>
      </c>
      <c r="G7" s="2" t="s">
        <v>460</v>
      </c>
      <c r="H7" s="10" t="s">
        <v>16</v>
      </c>
      <c r="I7" s="2" t="s">
        <v>423</v>
      </c>
      <c r="J7" s="2" t="s">
        <v>423</v>
      </c>
      <c r="K7" s="72" t="s">
        <v>424</v>
      </c>
      <c r="L7" s="82" t="s">
        <v>425</v>
      </c>
      <c r="M7" s="80" t="s">
        <v>426</v>
      </c>
      <c r="N7" s="3" t="s">
        <v>13</v>
      </c>
    </row>
    <row r="8" spans="1:14" s="74" customFormat="1" ht="126.75" customHeight="1" x14ac:dyDescent="0.55000000000000004">
      <c r="A8" s="11">
        <v>10002</v>
      </c>
      <c r="B8" s="79" t="s">
        <v>428</v>
      </c>
      <c r="C8" s="73"/>
      <c r="D8" s="2" t="s">
        <v>421</v>
      </c>
      <c r="E8" s="1" t="s">
        <v>2</v>
      </c>
      <c r="F8" s="10" t="s">
        <v>429</v>
      </c>
      <c r="G8" s="2" t="s">
        <v>461</v>
      </c>
      <c r="H8" s="10" t="s">
        <v>18</v>
      </c>
      <c r="I8" s="2" t="s">
        <v>21</v>
      </c>
      <c r="J8" s="2" t="s">
        <v>21</v>
      </c>
      <c r="K8" s="2"/>
      <c r="L8" s="2"/>
      <c r="M8" s="2"/>
      <c r="N8" s="3" t="s">
        <v>13</v>
      </c>
    </row>
    <row r="9" spans="1:14" ht="177" customHeight="1" x14ac:dyDescent="0.55000000000000004">
      <c r="A9" s="11">
        <v>10003</v>
      </c>
      <c r="B9" s="78" t="s">
        <v>430</v>
      </c>
      <c r="C9" s="73"/>
      <c r="D9" s="2" t="s">
        <v>13</v>
      </c>
      <c r="E9" s="1" t="s">
        <v>2</v>
      </c>
      <c r="F9" s="10" t="s">
        <v>431</v>
      </c>
      <c r="G9" s="2" t="s">
        <v>462</v>
      </c>
      <c r="H9" s="10" t="s">
        <v>14</v>
      </c>
      <c r="I9" s="2" t="s">
        <v>432</v>
      </c>
      <c r="J9" s="2" t="s">
        <v>433</v>
      </c>
      <c r="K9" s="7" t="s">
        <v>3</v>
      </c>
      <c r="L9" s="83" t="s">
        <v>4</v>
      </c>
      <c r="M9" s="81" t="s">
        <v>5</v>
      </c>
      <c r="N9" s="3" t="s">
        <v>13</v>
      </c>
    </row>
    <row r="10" spans="1:14" s="74" customFormat="1" ht="148.5" customHeight="1" x14ac:dyDescent="0.55000000000000004">
      <c r="A10" s="75">
        <v>10004</v>
      </c>
      <c r="B10" s="78" t="s">
        <v>434</v>
      </c>
      <c r="C10" s="73"/>
      <c r="D10" s="2" t="s">
        <v>421</v>
      </c>
      <c r="E10" s="1" t="s">
        <v>2</v>
      </c>
      <c r="F10" s="10" t="s">
        <v>435</v>
      </c>
      <c r="G10" s="2" t="s">
        <v>463</v>
      </c>
      <c r="H10" s="10" t="s">
        <v>16</v>
      </c>
      <c r="I10" s="2" t="s">
        <v>436</v>
      </c>
      <c r="J10" s="2" t="s">
        <v>437</v>
      </c>
      <c r="K10" s="2"/>
      <c r="L10" s="2"/>
      <c r="M10" s="2"/>
      <c r="N10" s="3" t="s">
        <v>13</v>
      </c>
    </row>
    <row r="11" spans="1:14" s="74" customFormat="1" ht="88.5" customHeight="1" x14ac:dyDescent="0.55000000000000004">
      <c r="A11" s="75">
        <v>10005</v>
      </c>
      <c r="B11" s="78" t="s">
        <v>438</v>
      </c>
      <c r="C11" s="73"/>
      <c r="D11" s="2" t="s">
        <v>421</v>
      </c>
      <c r="E11" s="1" t="s">
        <v>2</v>
      </c>
      <c r="F11" s="10" t="s">
        <v>439</v>
      </c>
      <c r="G11" s="2" t="s">
        <v>464</v>
      </c>
      <c r="H11" s="10" t="s">
        <v>16</v>
      </c>
      <c r="I11" s="2" t="s">
        <v>436</v>
      </c>
      <c r="J11" s="2" t="s">
        <v>15</v>
      </c>
      <c r="K11" s="2"/>
      <c r="L11" s="2"/>
      <c r="M11" s="2"/>
      <c r="N11" s="3" t="s">
        <v>13</v>
      </c>
    </row>
    <row r="12" spans="1:14" ht="138.75" customHeight="1" x14ac:dyDescent="0.55000000000000004">
      <c r="A12" s="11">
        <v>10006</v>
      </c>
      <c r="B12" s="78" t="s">
        <v>440</v>
      </c>
      <c r="C12" s="73"/>
      <c r="D12" s="2" t="s">
        <v>421</v>
      </c>
      <c r="E12" s="1" t="s">
        <v>2</v>
      </c>
      <c r="F12" s="10" t="s">
        <v>441</v>
      </c>
      <c r="G12" s="2" t="s">
        <v>465</v>
      </c>
      <c r="H12" s="10" t="s">
        <v>16</v>
      </c>
      <c r="I12" s="2" t="s">
        <v>442</v>
      </c>
      <c r="J12" s="2" t="s">
        <v>442</v>
      </c>
      <c r="K12" s="2" t="s">
        <v>23</v>
      </c>
      <c r="L12" s="2" t="s">
        <v>26</v>
      </c>
      <c r="M12" s="2" t="s">
        <v>27</v>
      </c>
      <c r="N12" s="3" t="s">
        <v>13</v>
      </c>
    </row>
    <row r="13" spans="1:14" ht="351" customHeight="1" x14ac:dyDescent="0.55000000000000004">
      <c r="A13" s="11">
        <v>10007</v>
      </c>
      <c r="B13" s="78" t="s">
        <v>443</v>
      </c>
      <c r="C13" s="73"/>
      <c r="D13" s="2" t="s">
        <v>421</v>
      </c>
      <c r="E13" s="1" t="s">
        <v>2</v>
      </c>
      <c r="F13" s="10" t="s">
        <v>444</v>
      </c>
      <c r="G13" s="2" t="s">
        <v>466</v>
      </c>
      <c r="H13" s="10" t="s">
        <v>16</v>
      </c>
      <c r="I13" s="2" t="s">
        <v>436</v>
      </c>
      <c r="J13" s="2" t="s">
        <v>445</v>
      </c>
      <c r="K13" s="2" t="s">
        <v>446</v>
      </c>
      <c r="L13" s="2" t="s">
        <v>447</v>
      </c>
      <c r="M13" s="2" t="s">
        <v>448</v>
      </c>
      <c r="N13" s="3" t="s">
        <v>13</v>
      </c>
    </row>
    <row r="14" spans="1:14" s="77" customFormat="1" ht="135" customHeight="1" x14ac:dyDescent="0.55000000000000004">
      <c r="A14" s="11">
        <v>10008</v>
      </c>
      <c r="B14" s="78" t="s">
        <v>17</v>
      </c>
      <c r="C14" s="76"/>
      <c r="D14" s="2" t="s">
        <v>421</v>
      </c>
      <c r="E14" s="9" t="s">
        <v>31</v>
      </c>
      <c r="F14" s="10" t="s">
        <v>449</v>
      </c>
      <c r="G14" s="2" t="s">
        <v>469</v>
      </c>
      <c r="H14" s="10" t="s">
        <v>19</v>
      </c>
      <c r="I14" s="2" t="s">
        <v>6</v>
      </c>
      <c r="J14" s="2" t="s">
        <v>6</v>
      </c>
      <c r="K14" s="2" t="s">
        <v>24</v>
      </c>
      <c r="L14" s="2" t="s">
        <v>27</v>
      </c>
      <c r="M14" s="2" t="s">
        <v>29</v>
      </c>
      <c r="N14" s="6"/>
    </row>
    <row r="15" spans="1:14" s="77" customFormat="1" ht="372" x14ac:dyDescent="0.55000000000000004">
      <c r="A15" s="11">
        <v>10009</v>
      </c>
      <c r="B15" s="78" t="s">
        <v>450</v>
      </c>
      <c r="C15" s="76"/>
      <c r="D15" s="2" t="s">
        <v>421</v>
      </c>
      <c r="E15" s="9" t="s">
        <v>31</v>
      </c>
      <c r="F15" s="10" t="s">
        <v>451</v>
      </c>
      <c r="G15" s="2" t="s">
        <v>467</v>
      </c>
      <c r="H15" s="10" t="s">
        <v>20</v>
      </c>
      <c r="I15" s="2" t="s">
        <v>22</v>
      </c>
      <c r="J15" s="2" t="s">
        <v>22</v>
      </c>
      <c r="K15" s="2" t="s">
        <v>25</v>
      </c>
      <c r="L15" s="2" t="s">
        <v>28</v>
      </c>
      <c r="M15" s="2" t="s">
        <v>30</v>
      </c>
      <c r="N15" s="6"/>
    </row>
    <row r="16" spans="1:14" s="77" customFormat="1" ht="209.25" customHeight="1" x14ac:dyDescent="0.55000000000000004">
      <c r="A16" s="11">
        <v>10010</v>
      </c>
      <c r="B16" s="78" t="s">
        <v>452</v>
      </c>
      <c r="C16" s="76"/>
      <c r="D16" s="2" t="s">
        <v>421</v>
      </c>
      <c r="E16" s="1" t="s">
        <v>2</v>
      </c>
      <c r="F16" s="10" t="s">
        <v>453</v>
      </c>
      <c r="G16" s="2" t="s">
        <v>468</v>
      </c>
      <c r="H16" s="10" t="s">
        <v>14</v>
      </c>
      <c r="I16" s="2" t="s">
        <v>454</v>
      </c>
      <c r="J16" s="2" t="s">
        <v>455</v>
      </c>
      <c r="K16" s="2" t="s">
        <v>456</v>
      </c>
      <c r="L16" s="2" t="s">
        <v>457</v>
      </c>
      <c r="M16" s="2" t="s">
        <v>458</v>
      </c>
      <c r="N16" s="6"/>
    </row>
    <row r="17" spans="1:14" s="77" customFormat="1" ht="409.5" customHeight="1" x14ac:dyDescent="0.55000000000000004">
      <c r="A17" s="106">
        <v>10011</v>
      </c>
      <c r="B17" s="107" t="s">
        <v>470</v>
      </c>
      <c r="C17" s="108" t="s">
        <v>476</v>
      </c>
      <c r="D17" s="108" t="s">
        <v>421</v>
      </c>
      <c r="E17" s="108" t="s">
        <v>478</v>
      </c>
      <c r="F17" s="109" t="s">
        <v>477</v>
      </c>
      <c r="G17" s="108" t="s">
        <v>479</v>
      </c>
      <c r="H17" s="109" t="s">
        <v>471</v>
      </c>
      <c r="I17" s="109" t="s">
        <v>472</v>
      </c>
      <c r="J17" s="109" t="s">
        <v>472</v>
      </c>
      <c r="K17" s="110" t="s">
        <v>473</v>
      </c>
      <c r="L17" s="110" t="s">
        <v>474</v>
      </c>
      <c r="M17" s="110" t="s">
        <v>475</v>
      </c>
      <c r="N17" s="6"/>
    </row>
    <row r="18" spans="1:14" ht="54" customHeight="1" x14ac:dyDescent="0.55000000000000004">
      <c r="A18" s="223" t="s">
        <v>459</v>
      </c>
      <c r="B18" s="223"/>
      <c r="C18" s="223"/>
      <c r="D18" s="223"/>
      <c r="E18" s="223"/>
      <c r="F18" s="223"/>
      <c r="G18" s="223"/>
      <c r="H18" s="223"/>
      <c r="I18" s="223"/>
      <c r="J18" s="223"/>
      <c r="K18" s="223"/>
      <c r="L18" s="223"/>
      <c r="M18" s="223"/>
      <c r="N18" s="223"/>
    </row>
  </sheetData>
  <mergeCells count="5">
    <mergeCell ref="M1:N1"/>
    <mergeCell ref="A2:N2"/>
    <mergeCell ref="H5:I5"/>
    <mergeCell ref="A18:N18"/>
    <mergeCell ref="M3:N4"/>
  </mergeCells>
  <phoneticPr fontId="2"/>
  <pageMargins left="0.7" right="0.7" top="0.75" bottom="0.75" header="0.3" footer="0.3"/>
  <pageSetup paperSize="8" scale="47"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J108"/>
  <sheetViews>
    <sheetView tabSelected="1" topLeftCell="N1" workbookViewId="0">
      <selection activeCell="S5" sqref="S5"/>
    </sheetView>
  </sheetViews>
  <sheetFormatPr defaultColWidth="9" defaultRowHeight="83.15" customHeight="1" x14ac:dyDescent="0.55000000000000004"/>
  <cols>
    <col min="1" max="1" width="9.75" style="8" customWidth="1"/>
    <col min="2" max="2" width="11.83203125" style="8" customWidth="1"/>
    <col min="3" max="3" width="12.58203125" style="8" customWidth="1"/>
    <col min="4" max="4" width="10.5" style="197" customWidth="1"/>
    <col min="5" max="5" width="19" style="71" customWidth="1"/>
    <col min="6" max="6" width="11.5" style="8" customWidth="1"/>
    <col min="7" max="7" width="10.83203125" style="71" customWidth="1"/>
    <col min="8" max="8" width="24.75" style="71" customWidth="1"/>
    <col min="9" max="10" width="20.5" style="4" customWidth="1"/>
    <col min="11" max="11" width="8.33203125" style="71" customWidth="1"/>
    <col min="12" max="12" width="12.25" style="71" customWidth="1"/>
    <col min="13" max="13" width="13.25" style="71" customWidth="1"/>
    <col min="14" max="14" width="14.25" style="71" customWidth="1"/>
    <col min="15" max="15" width="28.83203125" style="71" customWidth="1"/>
    <col min="16" max="16" width="48.83203125" style="4" customWidth="1"/>
    <col min="17" max="17" width="12.25" style="4" customWidth="1"/>
    <col min="18" max="18" width="9" style="71"/>
    <col min="19" max="19" width="9.75" style="71" bestFit="1" customWidth="1"/>
    <col min="20" max="20" width="9" style="71"/>
    <col min="21" max="21" width="10" style="71" bestFit="1" customWidth="1"/>
    <col min="22" max="22" width="9.75" style="71" bestFit="1" customWidth="1"/>
    <col min="23" max="23" width="12.5" style="71" customWidth="1"/>
    <col min="24" max="24" width="9.08203125" style="71" bestFit="1" customWidth="1"/>
    <col min="25" max="25" width="9.83203125" style="71" bestFit="1" customWidth="1"/>
    <col min="26" max="26" width="9.08203125" style="71" bestFit="1" customWidth="1"/>
    <col min="27" max="16384" width="9" style="71"/>
  </cols>
  <sheetData>
    <row r="1" spans="1:60" s="85" customFormat="1" ht="12.75" customHeight="1" x14ac:dyDescent="0.55000000000000004">
      <c r="A1" s="84"/>
      <c r="B1" s="84"/>
      <c r="C1" s="84"/>
      <c r="D1" s="129"/>
      <c r="F1" s="84"/>
      <c r="I1" s="130"/>
      <c r="J1" s="130"/>
      <c r="P1" s="220"/>
      <c r="Q1" s="220"/>
    </row>
    <row r="2" spans="1:60" s="85" customFormat="1" ht="32.5" x14ac:dyDescent="0.55000000000000004">
      <c r="A2" s="231" t="s">
        <v>897</v>
      </c>
      <c r="B2" s="231"/>
      <c r="C2" s="231"/>
      <c r="D2" s="231"/>
      <c r="E2" s="231"/>
      <c r="F2" s="231"/>
      <c r="G2" s="231"/>
      <c r="H2" s="231"/>
      <c r="I2" s="231"/>
      <c r="J2" s="231"/>
      <c r="K2" s="231"/>
      <c r="L2" s="231"/>
      <c r="M2" s="231"/>
      <c r="N2" s="231"/>
      <c r="O2" s="231"/>
      <c r="P2" s="231"/>
      <c r="Q2" s="231"/>
    </row>
    <row r="3" spans="1:60" s="85" customFormat="1" ht="18.75" customHeight="1" x14ac:dyDescent="0.55000000000000004">
      <c r="A3" s="131"/>
      <c r="B3" s="131"/>
      <c r="C3" s="131"/>
      <c r="D3" s="132"/>
      <c r="E3" s="219"/>
      <c r="F3" s="131"/>
      <c r="G3" s="219"/>
      <c r="H3" s="219"/>
      <c r="I3" s="133"/>
      <c r="J3" s="133"/>
      <c r="K3" s="131" t="s">
        <v>505</v>
      </c>
      <c r="L3" s="134"/>
      <c r="M3" s="134"/>
      <c r="N3" s="219"/>
      <c r="O3" s="135"/>
      <c r="P3" s="236" t="s">
        <v>1091</v>
      </c>
      <c r="Q3" s="236"/>
    </row>
    <row r="4" spans="1:60" s="85" customFormat="1" ht="18.75" customHeight="1" x14ac:dyDescent="0.55000000000000004">
      <c r="A4" s="131"/>
      <c r="B4" s="131"/>
      <c r="C4" s="131"/>
      <c r="D4" s="132"/>
      <c r="E4" s="219"/>
      <c r="F4" s="131"/>
      <c r="G4" s="219"/>
      <c r="H4" s="219"/>
      <c r="I4" s="133"/>
      <c r="J4" s="133"/>
      <c r="K4" s="131" t="s">
        <v>1087</v>
      </c>
      <c r="L4" s="134"/>
      <c r="M4" s="134"/>
      <c r="N4" s="219"/>
      <c r="O4" s="135"/>
      <c r="P4" s="236"/>
      <c r="Q4" s="236"/>
    </row>
    <row r="5" spans="1:60" s="85" customFormat="1" ht="32.25" customHeight="1" x14ac:dyDescent="0.55000000000000004">
      <c r="A5" s="131"/>
      <c r="B5" s="131"/>
      <c r="C5" s="131"/>
      <c r="D5" s="132"/>
      <c r="E5" s="219"/>
      <c r="F5" s="131"/>
      <c r="G5" s="219"/>
      <c r="H5" s="219"/>
      <c r="I5" s="133"/>
      <c r="J5" s="133"/>
      <c r="K5" s="232" t="s">
        <v>1090</v>
      </c>
      <c r="L5" s="232"/>
      <c r="M5" s="232"/>
      <c r="N5" s="232"/>
      <c r="O5" s="232"/>
      <c r="P5" s="237"/>
      <c r="Q5" s="237"/>
    </row>
    <row r="6" spans="1:60" s="96" customFormat="1" ht="54.65" customHeight="1" x14ac:dyDescent="0.55000000000000004">
      <c r="A6" s="136" t="s">
        <v>0</v>
      </c>
      <c r="B6" s="136" t="s">
        <v>898</v>
      </c>
      <c r="C6" s="136" t="s">
        <v>899</v>
      </c>
      <c r="D6" s="136" t="s">
        <v>900</v>
      </c>
      <c r="E6" s="137" t="s">
        <v>7</v>
      </c>
      <c r="F6" s="137" t="s">
        <v>414</v>
      </c>
      <c r="G6" s="93" t="s">
        <v>415</v>
      </c>
      <c r="H6" s="137" t="s">
        <v>416</v>
      </c>
      <c r="I6" s="233" t="s">
        <v>417</v>
      </c>
      <c r="J6" s="234"/>
      <c r="K6" s="235" t="s">
        <v>8</v>
      </c>
      <c r="L6" s="235"/>
      <c r="M6" s="138" t="s">
        <v>1</v>
      </c>
      <c r="N6" s="139" t="s">
        <v>10</v>
      </c>
      <c r="O6" s="139" t="s">
        <v>418</v>
      </c>
      <c r="P6" s="139" t="s">
        <v>9</v>
      </c>
      <c r="Q6" s="140" t="s">
        <v>419</v>
      </c>
    </row>
    <row r="7" spans="1:60" s="148" customFormat="1" ht="24.75" customHeight="1" x14ac:dyDescent="0.55000000000000004">
      <c r="A7" s="141"/>
      <c r="B7" s="141"/>
      <c r="C7" s="142"/>
      <c r="D7" s="142"/>
      <c r="E7" s="143"/>
      <c r="F7" s="144"/>
      <c r="G7" s="101"/>
      <c r="H7" s="143"/>
      <c r="I7" s="145" t="s">
        <v>606</v>
      </c>
      <c r="J7" s="145" t="s">
        <v>607</v>
      </c>
      <c r="K7" s="143" t="s">
        <v>11</v>
      </c>
      <c r="L7" s="143" t="s">
        <v>12</v>
      </c>
      <c r="M7" s="146"/>
      <c r="N7" s="146"/>
      <c r="O7" s="146"/>
      <c r="P7" s="147"/>
      <c r="Q7" s="143"/>
    </row>
    <row r="8" spans="1:60" s="155" customFormat="1" ht="135" customHeight="1" x14ac:dyDescent="0.55000000000000004">
      <c r="A8" s="149">
        <v>10012</v>
      </c>
      <c r="B8" s="149"/>
      <c r="C8" s="150" t="s">
        <v>13</v>
      </c>
      <c r="D8" s="149" t="s">
        <v>510</v>
      </c>
      <c r="E8" s="149"/>
      <c r="F8" s="149" t="s">
        <v>421</v>
      </c>
      <c r="G8" s="149" t="s">
        <v>508</v>
      </c>
      <c r="H8" s="149" t="s">
        <v>511</v>
      </c>
      <c r="I8" s="226" t="s">
        <v>512</v>
      </c>
      <c r="J8" s="227"/>
      <c r="K8" s="151" t="s">
        <v>482</v>
      </c>
      <c r="L8" s="152" t="s">
        <v>513</v>
      </c>
      <c r="M8" s="152" t="s">
        <v>513</v>
      </c>
      <c r="N8" s="153" t="s">
        <v>624</v>
      </c>
      <c r="O8" s="116" t="s">
        <v>514</v>
      </c>
      <c r="P8" s="154" t="s">
        <v>515</v>
      </c>
      <c r="Q8" s="153" t="s">
        <v>1082</v>
      </c>
      <c r="R8" s="119"/>
      <c r="T8" s="119"/>
      <c r="U8" s="120"/>
      <c r="V8" s="120"/>
      <c r="W8" s="156"/>
      <c r="X8" s="120"/>
      <c r="Y8" s="157"/>
      <c r="Z8" s="121"/>
      <c r="AA8" s="120"/>
      <c r="AB8" s="158"/>
      <c r="AF8" s="158"/>
      <c r="AI8" s="159"/>
      <c r="AJ8" s="160"/>
      <c r="AK8" s="160"/>
      <c r="AL8" s="161"/>
      <c r="AM8" s="161"/>
      <c r="AN8" s="161"/>
      <c r="AO8" s="161"/>
      <c r="AP8" s="161"/>
      <c r="AQ8" s="161"/>
      <c r="AR8" s="161"/>
      <c r="AS8" s="161"/>
      <c r="AT8" s="161"/>
      <c r="AU8" s="161"/>
      <c r="AV8" s="161"/>
      <c r="AW8" s="161"/>
      <c r="AX8" s="161"/>
      <c r="AY8" s="161"/>
      <c r="AZ8" s="161"/>
    </row>
    <row r="9" spans="1:60" s="165" customFormat="1" ht="139.5" customHeight="1" x14ac:dyDescent="0.55000000000000004">
      <c r="A9" s="127">
        <v>10019</v>
      </c>
      <c r="B9" s="127"/>
      <c r="C9" s="150" t="s">
        <v>13</v>
      </c>
      <c r="D9" s="127" t="s">
        <v>516</v>
      </c>
      <c r="E9" s="127"/>
      <c r="F9" s="162" t="s">
        <v>421</v>
      </c>
      <c r="G9" s="162" t="s">
        <v>31</v>
      </c>
      <c r="H9" s="127" t="s">
        <v>517</v>
      </c>
      <c r="I9" s="238" t="s">
        <v>518</v>
      </c>
      <c r="J9" s="239"/>
      <c r="K9" s="163" t="s">
        <v>484</v>
      </c>
      <c r="L9" s="163" t="s">
        <v>519</v>
      </c>
      <c r="M9" s="115" t="s">
        <v>520</v>
      </c>
      <c r="N9" s="114" t="s">
        <v>521</v>
      </c>
      <c r="O9" s="114" t="s">
        <v>522</v>
      </c>
      <c r="P9" s="114" t="s">
        <v>523</v>
      </c>
      <c r="Q9" s="127" t="s">
        <v>13</v>
      </c>
      <c r="R9" s="164"/>
      <c r="S9" s="122"/>
      <c r="U9" s="122"/>
      <c r="V9" s="123"/>
      <c r="W9" s="123"/>
      <c r="X9" s="124"/>
      <c r="Y9" s="166"/>
      <c r="Z9" s="167"/>
      <c r="AA9" s="124"/>
      <c r="AB9" s="123"/>
      <c r="AC9" s="164"/>
      <c r="AG9" s="164"/>
      <c r="AJ9" s="168"/>
      <c r="AK9" s="169"/>
      <c r="AL9" s="169"/>
      <c r="AM9" s="170"/>
      <c r="AN9" s="170"/>
      <c r="AO9" s="170"/>
      <c r="AP9" s="170"/>
      <c r="AQ9" s="170"/>
      <c r="AR9" s="170"/>
      <c r="AS9" s="170"/>
      <c r="AT9" s="170"/>
      <c r="AU9" s="170"/>
      <c r="AV9" s="170"/>
      <c r="AW9" s="170"/>
      <c r="AX9" s="170"/>
      <c r="AY9" s="170"/>
      <c r="AZ9" s="170"/>
      <c r="BA9" s="170"/>
    </row>
    <row r="10" spans="1:60" s="165" customFormat="1" ht="100.5" customHeight="1" x14ac:dyDescent="0.55000000000000004">
      <c r="A10" s="127">
        <v>10021</v>
      </c>
      <c r="B10" s="127"/>
      <c r="C10" s="150" t="s">
        <v>13</v>
      </c>
      <c r="D10" s="127" t="s">
        <v>524</v>
      </c>
      <c r="E10" s="127"/>
      <c r="F10" s="162" t="s">
        <v>421</v>
      </c>
      <c r="G10" s="162" t="s">
        <v>31</v>
      </c>
      <c r="H10" s="127" t="s">
        <v>525</v>
      </c>
      <c r="I10" s="226" t="s">
        <v>526</v>
      </c>
      <c r="J10" s="227"/>
      <c r="K10" s="163" t="s">
        <v>486</v>
      </c>
      <c r="L10" s="163" t="s">
        <v>527</v>
      </c>
      <c r="M10" s="113" t="s">
        <v>528</v>
      </c>
      <c r="N10" s="127" t="s">
        <v>529</v>
      </c>
      <c r="O10" s="162"/>
      <c r="P10" s="127" t="s">
        <v>530</v>
      </c>
      <c r="Q10" s="127" t="s">
        <v>13</v>
      </c>
      <c r="R10" s="164"/>
      <c r="S10" s="122"/>
      <c r="U10" s="122"/>
      <c r="V10" s="123"/>
      <c r="W10" s="123"/>
      <c r="X10" s="124"/>
      <c r="Y10" s="166"/>
      <c r="Z10" s="167"/>
      <c r="AA10" s="124"/>
      <c r="AB10" s="123"/>
      <c r="AC10" s="164"/>
      <c r="AG10" s="164"/>
      <c r="AJ10" s="168"/>
      <c r="AK10" s="169"/>
      <c r="AL10" s="169"/>
      <c r="AM10" s="170"/>
      <c r="AN10" s="170"/>
      <c r="AO10" s="170"/>
      <c r="AP10" s="170"/>
      <c r="AQ10" s="170"/>
      <c r="AR10" s="170"/>
      <c r="AS10" s="170"/>
      <c r="AT10" s="170"/>
      <c r="AU10" s="170"/>
      <c r="AV10" s="170"/>
      <c r="AW10" s="170"/>
      <c r="AX10" s="170"/>
      <c r="AY10" s="170"/>
      <c r="AZ10" s="170"/>
      <c r="BA10" s="170"/>
    </row>
    <row r="11" spans="1:60" s="165" customFormat="1" ht="294" customHeight="1" x14ac:dyDescent="0.55000000000000004">
      <c r="A11" s="149">
        <v>10022</v>
      </c>
      <c r="B11" s="149"/>
      <c r="C11" s="150" t="s">
        <v>13</v>
      </c>
      <c r="D11" s="151" t="s">
        <v>487</v>
      </c>
      <c r="E11" s="149"/>
      <c r="F11" s="171" t="s">
        <v>421</v>
      </c>
      <c r="G11" s="171" t="s">
        <v>488</v>
      </c>
      <c r="H11" s="149" t="s">
        <v>489</v>
      </c>
      <c r="I11" s="226" t="s">
        <v>531</v>
      </c>
      <c r="J11" s="227"/>
      <c r="K11" s="172" t="s">
        <v>532</v>
      </c>
      <c r="L11" s="173" t="s">
        <v>490</v>
      </c>
      <c r="M11" s="173" t="s">
        <v>491</v>
      </c>
      <c r="N11" s="117" t="s">
        <v>492</v>
      </c>
      <c r="O11" s="174" t="s">
        <v>493</v>
      </c>
      <c r="P11" s="174" t="s">
        <v>494</v>
      </c>
      <c r="Q11" s="175" t="s">
        <v>13</v>
      </c>
      <c r="R11" s="164"/>
      <c r="S11" s="122"/>
      <c r="U11" s="122"/>
      <c r="V11" s="123"/>
      <c r="W11" s="123"/>
      <c r="X11" s="124"/>
      <c r="Y11" s="166"/>
      <c r="Z11" s="167"/>
      <c r="AA11" s="124"/>
      <c r="AB11" s="123"/>
      <c r="AC11" s="164"/>
      <c r="AG11" s="164"/>
      <c r="AJ11" s="168"/>
      <c r="AK11" s="169"/>
      <c r="AL11" s="169"/>
      <c r="AM11" s="170"/>
      <c r="AN11" s="170"/>
      <c r="AO11" s="170"/>
      <c r="AP11" s="170"/>
      <c r="AQ11" s="170"/>
      <c r="AR11" s="170"/>
      <c r="AS11" s="170"/>
      <c r="AT11" s="170"/>
      <c r="AU11" s="170"/>
      <c r="AV11" s="170"/>
      <c r="AW11" s="170"/>
      <c r="AX11" s="170"/>
      <c r="AY11" s="170"/>
      <c r="AZ11" s="170"/>
      <c r="BA11" s="170"/>
    </row>
    <row r="12" spans="1:60" s="155" customFormat="1" ht="96" customHeight="1" x14ac:dyDescent="0.55000000000000004">
      <c r="A12" s="162">
        <v>10026</v>
      </c>
      <c r="B12" s="162"/>
      <c r="C12" s="163"/>
      <c r="D12" s="163" t="s">
        <v>533</v>
      </c>
      <c r="E12" s="176" t="s">
        <v>497</v>
      </c>
      <c r="F12" s="128" t="s">
        <v>13</v>
      </c>
      <c r="G12" s="128" t="s">
        <v>488</v>
      </c>
      <c r="H12" s="127" t="s">
        <v>498</v>
      </c>
      <c r="I12" s="226" t="s">
        <v>499</v>
      </c>
      <c r="J12" s="227"/>
      <c r="K12" s="163" t="s">
        <v>500</v>
      </c>
      <c r="L12" s="163" t="s">
        <v>534</v>
      </c>
      <c r="M12" s="115" t="s">
        <v>501</v>
      </c>
      <c r="N12" s="115" t="s">
        <v>535</v>
      </c>
      <c r="O12" s="115" t="s">
        <v>536</v>
      </c>
      <c r="P12" s="115" t="s">
        <v>537</v>
      </c>
      <c r="Q12" s="127" t="s">
        <v>13</v>
      </c>
      <c r="R12" s="119"/>
      <c r="S12" s="177"/>
      <c r="T12" s="4"/>
      <c r="U12" s="4"/>
      <c r="V12" s="121"/>
      <c r="W12" s="121"/>
      <c r="X12" s="121"/>
      <c r="Y12" s="177"/>
      <c r="Z12" s="4"/>
      <c r="AA12" s="178"/>
      <c r="AB12" s="119"/>
      <c r="AC12" s="125"/>
      <c r="AD12" s="120"/>
      <c r="AE12" s="121"/>
      <c r="AF12" s="121"/>
      <c r="AH12" s="120"/>
      <c r="AI12" s="120"/>
      <c r="AJ12" s="158"/>
      <c r="AN12" s="158"/>
      <c r="AQ12" s="159"/>
      <c r="AR12" s="160"/>
      <c r="AS12" s="160"/>
      <c r="AT12" s="161"/>
      <c r="AU12" s="161"/>
      <c r="AV12" s="161"/>
      <c r="AW12" s="161"/>
      <c r="AX12" s="161"/>
      <c r="AY12" s="161"/>
      <c r="AZ12" s="161"/>
      <c r="BA12" s="161"/>
      <c r="BB12" s="161"/>
      <c r="BC12" s="161"/>
      <c r="BD12" s="161"/>
      <c r="BE12" s="161"/>
      <c r="BF12" s="161"/>
      <c r="BG12" s="161"/>
      <c r="BH12" s="161"/>
    </row>
    <row r="13" spans="1:60" s="155" customFormat="1" ht="143.25" customHeight="1" x14ac:dyDescent="0.55000000000000004">
      <c r="A13" s="127">
        <v>10028</v>
      </c>
      <c r="B13" s="127"/>
      <c r="C13" s="150" t="s">
        <v>13</v>
      </c>
      <c r="D13" s="127" t="s">
        <v>503</v>
      </c>
      <c r="E13" s="176"/>
      <c r="F13" s="128" t="s">
        <v>421</v>
      </c>
      <c r="G13" s="128" t="s">
        <v>488</v>
      </c>
      <c r="H13" s="127" t="s">
        <v>504</v>
      </c>
      <c r="I13" s="226" t="s">
        <v>538</v>
      </c>
      <c r="J13" s="227"/>
      <c r="K13" s="163" t="s">
        <v>495</v>
      </c>
      <c r="L13" s="163" t="s">
        <v>496</v>
      </c>
      <c r="M13" s="179" t="s">
        <v>496</v>
      </c>
      <c r="N13" s="114" t="s">
        <v>539</v>
      </c>
      <c r="O13" s="114" t="s">
        <v>540</v>
      </c>
      <c r="P13" s="114" t="s">
        <v>541</v>
      </c>
      <c r="Q13" s="127" t="s">
        <v>13</v>
      </c>
      <c r="R13" s="119"/>
      <c r="S13" s="177"/>
      <c r="T13" s="4"/>
      <c r="U13" s="4"/>
      <c r="V13" s="121"/>
      <c r="W13" s="121"/>
      <c r="X13" s="121"/>
      <c r="Y13" s="177"/>
      <c r="Z13" s="4"/>
      <c r="AA13" s="178"/>
      <c r="AB13" s="119"/>
      <c r="AC13" s="125"/>
      <c r="AD13" s="120"/>
      <c r="AE13" s="121"/>
      <c r="AF13" s="121"/>
      <c r="AH13" s="123"/>
      <c r="AI13" s="120"/>
      <c r="AJ13" s="158"/>
      <c r="AN13" s="158"/>
      <c r="AQ13" s="159"/>
      <c r="AR13" s="160"/>
      <c r="AS13" s="160"/>
      <c r="AT13" s="161"/>
      <c r="AU13" s="161"/>
      <c r="AV13" s="161"/>
      <c r="AW13" s="161"/>
      <c r="AX13" s="161"/>
      <c r="AY13" s="161"/>
      <c r="AZ13" s="161"/>
      <c r="BA13" s="161"/>
      <c r="BB13" s="161"/>
      <c r="BC13" s="161"/>
      <c r="BD13" s="161"/>
      <c r="BE13" s="161"/>
      <c r="BF13" s="161"/>
      <c r="BG13" s="161"/>
      <c r="BH13" s="161"/>
    </row>
    <row r="14" spans="1:60" s="155" customFormat="1" ht="90" customHeight="1" x14ac:dyDescent="0.55000000000000004">
      <c r="A14" s="127">
        <v>10032</v>
      </c>
      <c r="B14" s="127"/>
      <c r="C14" s="150" t="s">
        <v>13</v>
      </c>
      <c r="D14" s="127" t="s">
        <v>542</v>
      </c>
      <c r="E14" s="176"/>
      <c r="F14" s="128" t="s">
        <v>421</v>
      </c>
      <c r="G14" s="128" t="s">
        <v>31</v>
      </c>
      <c r="H14" s="127" t="s">
        <v>543</v>
      </c>
      <c r="I14" s="226" t="s">
        <v>544</v>
      </c>
      <c r="J14" s="227"/>
      <c r="K14" s="163" t="s">
        <v>471</v>
      </c>
      <c r="L14" s="163" t="s">
        <v>545</v>
      </c>
      <c r="M14" s="163" t="s">
        <v>545</v>
      </c>
      <c r="N14" s="127" t="s">
        <v>546</v>
      </c>
      <c r="O14" s="127" t="s">
        <v>547</v>
      </c>
      <c r="P14" s="127" t="s">
        <v>548</v>
      </c>
      <c r="Q14" s="127" t="s">
        <v>1082</v>
      </c>
      <c r="R14" s="119"/>
      <c r="S14" s="177"/>
      <c r="T14" s="4"/>
      <c r="U14" s="4"/>
      <c r="V14" s="121"/>
      <c r="W14" s="121"/>
      <c r="X14" s="121"/>
      <c r="Y14" s="177"/>
      <c r="Z14" s="4"/>
      <c r="AA14" s="178"/>
      <c r="AB14" s="119"/>
      <c r="AC14" s="125"/>
      <c r="AD14" s="120"/>
      <c r="AE14" s="121"/>
      <c r="AF14" s="121"/>
      <c r="AH14" s="120"/>
      <c r="AI14" s="120"/>
      <c r="AJ14" s="158"/>
      <c r="AN14" s="158"/>
      <c r="AQ14" s="159"/>
      <c r="AR14" s="160"/>
      <c r="AS14" s="160"/>
      <c r="AT14" s="161"/>
      <c r="AU14" s="161"/>
      <c r="AV14" s="161"/>
      <c r="AW14" s="161"/>
      <c r="AX14" s="161"/>
      <c r="AY14" s="161"/>
      <c r="AZ14" s="161"/>
      <c r="BA14" s="161"/>
      <c r="BB14" s="161"/>
      <c r="BC14" s="161"/>
      <c r="BD14" s="161"/>
      <c r="BE14" s="161"/>
      <c r="BF14" s="161"/>
      <c r="BG14" s="161"/>
      <c r="BH14" s="161"/>
    </row>
    <row r="15" spans="1:60" s="4" customFormat="1" ht="213.75" customHeight="1" x14ac:dyDescent="0.55000000000000004">
      <c r="A15" s="127">
        <v>10038</v>
      </c>
      <c r="B15" s="127"/>
      <c r="C15" s="150" t="s">
        <v>13</v>
      </c>
      <c r="D15" s="127" t="s">
        <v>549</v>
      </c>
      <c r="E15" s="127"/>
      <c r="F15" s="128" t="s">
        <v>421</v>
      </c>
      <c r="G15" s="128" t="s">
        <v>488</v>
      </c>
      <c r="H15" s="127" t="s">
        <v>550</v>
      </c>
      <c r="I15" s="226" t="s">
        <v>551</v>
      </c>
      <c r="J15" s="227"/>
      <c r="K15" s="163" t="s">
        <v>482</v>
      </c>
      <c r="L15" s="163" t="s">
        <v>552</v>
      </c>
      <c r="M15" s="113" t="s">
        <v>553</v>
      </c>
      <c r="N15" s="114" t="s">
        <v>507</v>
      </c>
      <c r="O15" s="114" t="s">
        <v>554</v>
      </c>
      <c r="P15" s="114" t="s">
        <v>555</v>
      </c>
      <c r="Q15" s="162" t="s">
        <v>13</v>
      </c>
      <c r="V15" s="180"/>
      <c r="AA15" s="155"/>
      <c r="AF15" s="181"/>
      <c r="AG15" s="155"/>
      <c r="AS15" s="8"/>
    </row>
    <row r="16" spans="1:60" s="4" customFormat="1" ht="304.5" customHeight="1" x14ac:dyDescent="0.55000000000000004">
      <c r="A16" s="127">
        <v>10040</v>
      </c>
      <c r="B16" s="127"/>
      <c r="C16" s="150" t="s">
        <v>13</v>
      </c>
      <c r="D16" s="127" t="s">
        <v>556</v>
      </c>
      <c r="E16" s="176"/>
      <c r="F16" s="128" t="s">
        <v>421</v>
      </c>
      <c r="G16" s="128" t="s">
        <v>488</v>
      </c>
      <c r="H16" s="127" t="s">
        <v>557</v>
      </c>
      <c r="I16" s="226" t="s">
        <v>558</v>
      </c>
      <c r="J16" s="227"/>
      <c r="K16" s="163" t="s">
        <v>471</v>
      </c>
      <c r="L16" s="163" t="s">
        <v>472</v>
      </c>
      <c r="M16" s="163" t="s">
        <v>472</v>
      </c>
      <c r="N16" s="127" t="s">
        <v>559</v>
      </c>
      <c r="O16" s="127" t="s">
        <v>560</v>
      </c>
      <c r="P16" s="127" t="s">
        <v>561</v>
      </c>
      <c r="Q16" s="162" t="s">
        <v>13</v>
      </c>
      <c r="V16" s="180"/>
      <c r="AA16" s="155"/>
      <c r="AF16" s="181"/>
      <c r="AG16" s="155"/>
      <c r="AS16" s="8"/>
    </row>
    <row r="17" spans="1:62" s="4" customFormat="1" ht="304.5" customHeight="1" x14ac:dyDescent="0.55000000000000004">
      <c r="A17" s="149">
        <v>10041</v>
      </c>
      <c r="B17" s="149"/>
      <c r="C17" s="150" t="s">
        <v>13</v>
      </c>
      <c r="D17" s="149">
        <v>10041</v>
      </c>
      <c r="E17" s="171"/>
      <c r="F17" s="149" t="s">
        <v>421</v>
      </c>
      <c r="G17" s="182" t="s">
        <v>478</v>
      </c>
      <c r="H17" s="149" t="s">
        <v>562</v>
      </c>
      <c r="I17" s="229" t="s">
        <v>563</v>
      </c>
      <c r="J17" s="230"/>
      <c r="K17" s="151" t="s">
        <v>502</v>
      </c>
      <c r="L17" s="151" t="s">
        <v>564</v>
      </c>
      <c r="M17" s="126" t="s">
        <v>565</v>
      </c>
      <c r="N17" s="149" t="s">
        <v>566</v>
      </c>
      <c r="O17" s="149" t="s">
        <v>567</v>
      </c>
      <c r="P17" s="149" t="s">
        <v>568</v>
      </c>
      <c r="Q17" s="171" t="s">
        <v>13</v>
      </c>
      <c r="V17" s="180"/>
      <c r="AA17" s="155"/>
      <c r="AF17" s="181"/>
      <c r="AG17" s="155"/>
      <c r="AS17" s="8"/>
    </row>
    <row r="18" spans="1:62" s="155" customFormat="1" ht="81.75" customHeight="1" x14ac:dyDescent="0.55000000000000004">
      <c r="A18" s="149">
        <v>10044</v>
      </c>
      <c r="B18" s="149"/>
      <c r="C18" s="171"/>
      <c r="D18" s="149" t="s">
        <v>570</v>
      </c>
      <c r="E18" s="149"/>
      <c r="F18" s="149" t="s">
        <v>421</v>
      </c>
      <c r="G18" s="149" t="s">
        <v>483</v>
      </c>
      <c r="H18" s="149" t="s">
        <v>571</v>
      </c>
      <c r="I18" s="226" t="s">
        <v>572</v>
      </c>
      <c r="J18" s="227"/>
      <c r="K18" s="151" t="s">
        <v>471</v>
      </c>
      <c r="L18" s="151" t="s">
        <v>573</v>
      </c>
      <c r="M18" s="118" t="s">
        <v>573</v>
      </c>
      <c r="N18" s="171" t="s">
        <v>514</v>
      </c>
      <c r="O18" s="149" t="s">
        <v>574</v>
      </c>
      <c r="P18" s="171" t="s">
        <v>514</v>
      </c>
      <c r="Q18" s="149" t="s">
        <v>1081</v>
      </c>
      <c r="R18" s="120"/>
      <c r="T18" s="177"/>
      <c r="U18" s="4"/>
      <c r="V18" s="4"/>
      <c r="W18" s="4"/>
      <c r="Y18" s="4"/>
      <c r="Z18" s="4"/>
      <c r="AA18" s="177"/>
      <c r="AB18" s="119"/>
      <c r="AC18" s="178"/>
      <c r="AD18" s="4"/>
      <c r="AE18" s="183"/>
      <c r="AF18" s="4"/>
      <c r="AI18" s="120"/>
      <c r="AJ18" s="120"/>
      <c r="AK18" s="4"/>
      <c r="AL18" s="158"/>
      <c r="AM18" s="158"/>
      <c r="AO18" s="158"/>
      <c r="AP18" s="158"/>
      <c r="AS18" s="159"/>
      <c r="AT18" s="160"/>
      <c r="AU18" s="160"/>
      <c r="AV18" s="161"/>
      <c r="AW18" s="161"/>
      <c r="AX18" s="161"/>
      <c r="AY18" s="161"/>
      <c r="AZ18" s="161"/>
      <c r="BA18" s="161"/>
      <c r="BB18" s="161"/>
      <c r="BC18" s="161"/>
      <c r="BD18" s="161"/>
      <c r="BE18" s="161"/>
      <c r="BF18" s="161"/>
      <c r="BG18" s="161"/>
      <c r="BH18" s="161"/>
      <c r="BI18" s="161"/>
      <c r="BJ18" s="161"/>
    </row>
    <row r="19" spans="1:62" s="4" customFormat="1" ht="119.25" customHeight="1" x14ac:dyDescent="0.55000000000000004">
      <c r="A19" s="162">
        <v>10051</v>
      </c>
      <c r="B19" s="162"/>
      <c r="C19" s="150" t="s">
        <v>13</v>
      </c>
      <c r="D19" s="127" t="s">
        <v>575</v>
      </c>
      <c r="E19" s="162"/>
      <c r="F19" s="127" t="s">
        <v>421</v>
      </c>
      <c r="G19" s="127" t="s">
        <v>576</v>
      </c>
      <c r="H19" s="127" t="s">
        <v>577</v>
      </c>
      <c r="I19" s="226" t="s">
        <v>509</v>
      </c>
      <c r="J19" s="227"/>
      <c r="K19" s="162" t="s">
        <v>495</v>
      </c>
      <c r="L19" s="127" t="s">
        <v>578</v>
      </c>
      <c r="M19" s="127" t="s">
        <v>578</v>
      </c>
      <c r="N19" s="127" t="s">
        <v>579</v>
      </c>
      <c r="O19" s="127" t="s">
        <v>580</v>
      </c>
      <c r="P19" s="127" t="s">
        <v>581</v>
      </c>
      <c r="Q19" s="127" t="s">
        <v>13</v>
      </c>
      <c r="R19" s="155"/>
      <c r="S19" s="184"/>
      <c r="V19" s="160"/>
      <c r="W19" s="160"/>
      <c r="X19" s="160"/>
      <c r="Y19" s="160"/>
      <c r="Z19" s="160"/>
      <c r="AA19" s="160"/>
      <c r="AB19" s="160"/>
      <c r="AC19" s="160"/>
      <c r="AD19" s="160"/>
      <c r="AF19" s="185"/>
      <c r="AH19" s="185"/>
      <c r="AI19" s="185"/>
      <c r="AJ19" s="155"/>
      <c r="AK19" s="155"/>
      <c r="AL19" s="155"/>
    </row>
    <row r="20" spans="1:62" s="4" customFormat="1" ht="87" customHeight="1" x14ac:dyDescent="0.55000000000000004">
      <c r="A20" s="127">
        <v>1354</v>
      </c>
      <c r="B20" s="127"/>
      <c r="C20" s="150" t="s">
        <v>13</v>
      </c>
      <c r="D20" s="127" t="s">
        <v>582</v>
      </c>
      <c r="E20" s="127" t="s">
        <v>583</v>
      </c>
      <c r="F20" s="127" t="s">
        <v>421</v>
      </c>
      <c r="G20" s="127" t="s">
        <v>1088</v>
      </c>
      <c r="H20" s="127" t="s">
        <v>584</v>
      </c>
      <c r="I20" s="226" t="s">
        <v>585</v>
      </c>
      <c r="J20" s="227"/>
      <c r="K20" s="162" t="s">
        <v>586</v>
      </c>
      <c r="L20" s="127" t="s">
        <v>587</v>
      </c>
      <c r="M20" s="127" t="s">
        <v>587</v>
      </c>
      <c r="N20" s="127" t="s">
        <v>588</v>
      </c>
      <c r="O20" s="127" t="s">
        <v>589</v>
      </c>
      <c r="P20" s="127" t="s">
        <v>590</v>
      </c>
      <c r="Q20" s="127" t="s">
        <v>13</v>
      </c>
      <c r="R20" s="155"/>
      <c r="V20" s="160"/>
      <c r="W20" s="160"/>
      <c r="X20" s="160"/>
      <c r="Y20" s="160"/>
      <c r="Z20" s="160"/>
      <c r="AA20" s="160"/>
      <c r="AB20" s="160"/>
      <c r="AC20" s="160"/>
      <c r="AD20" s="160"/>
      <c r="AF20" s="185"/>
      <c r="AH20" s="185"/>
      <c r="AI20" s="185"/>
      <c r="AJ20" s="155"/>
      <c r="AK20" s="155"/>
      <c r="AL20" s="155"/>
    </row>
    <row r="21" spans="1:62" s="4" customFormat="1" ht="168.75" customHeight="1" x14ac:dyDescent="0.55000000000000004">
      <c r="A21" s="186">
        <v>10060</v>
      </c>
      <c r="B21" s="186"/>
      <c r="C21" s="162"/>
      <c r="D21" s="127" t="s">
        <v>608</v>
      </c>
      <c r="E21" s="162"/>
      <c r="F21" s="149" t="s">
        <v>421</v>
      </c>
      <c r="G21" s="186" t="s">
        <v>591</v>
      </c>
      <c r="H21" s="186" t="s">
        <v>592</v>
      </c>
      <c r="I21" s="226" t="s">
        <v>593</v>
      </c>
      <c r="J21" s="227"/>
      <c r="K21" s="187" t="s">
        <v>586</v>
      </c>
      <c r="L21" s="186" t="s">
        <v>594</v>
      </c>
      <c r="M21" s="186" t="s">
        <v>594</v>
      </c>
      <c r="N21" s="186" t="s">
        <v>595</v>
      </c>
      <c r="O21" s="186" t="s">
        <v>596</v>
      </c>
      <c r="P21" s="186" t="s">
        <v>597</v>
      </c>
      <c r="Q21" s="188" t="s">
        <v>13</v>
      </c>
      <c r="R21" s="155"/>
      <c r="V21" s="160"/>
      <c r="W21" s="155"/>
      <c r="X21" s="155"/>
      <c r="Y21" s="155"/>
      <c r="Z21" s="160"/>
      <c r="AA21" s="160"/>
      <c r="AB21" s="160"/>
      <c r="AC21" s="160"/>
      <c r="AD21" s="160"/>
      <c r="AF21" s="185"/>
      <c r="AG21" s="155"/>
      <c r="AH21" s="155"/>
      <c r="AI21" s="155"/>
      <c r="AJ21" s="155"/>
      <c r="AK21" s="155"/>
      <c r="AL21" s="155"/>
    </row>
    <row r="22" spans="1:62" s="4" customFormat="1" ht="40" customHeight="1" x14ac:dyDescent="0.55000000000000004">
      <c r="A22" s="149">
        <v>10065</v>
      </c>
      <c r="B22" s="149"/>
      <c r="C22" s="150" t="s">
        <v>13</v>
      </c>
      <c r="D22" s="149" t="s">
        <v>600</v>
      </c>
      <c r="E22" s="171"/>
      <c r="F22" s="149" t="s">
        <v>421</v>
      </c>
      <c r="G22" s="149" t="s">
        <v>485</v>
      </c>
      <c r="H22" s="149" t="s">
        <v>601</v>
      </c>
      <c r="I22" s="226" t="s">
        <v>602</v>
      </c>
      <c r="J22" s="227"/>
      <c r="K22" s="149" t="s">
        <v>532</v>
      </c>
      <c r="L22" s="149" t="s">
        <v>603</v>
      </c>
      <c r="M22" s="149" t="s">
        <v>603</v>
      </c>
      <c r="N22" s="149" t="s">
        <v>604</v>
      </c>
      <c r="O22" s="171" t="s">
        <v>514</v>
      </c>
      <c r="P22" s="149" t="s">
        <v>605</v>
      </c>
      <c r="Q22" s="149" t="s">
        <v>13</v>
      </c>
      <c r="R22" s="155"/>
      <c r="S22" s="184"/>
      <c r="T22" s="160"/>
      <c r="V22" s="160"/>
      <c r="W22" s="155"/>
      <c r="Y22" s="155"/>
      <c r="Z22" s="160"/>
      <c r="AA22" s="160"/>
      <c r="AB22" s="160"/>
      <c r="AC22" s="160"/>
      <c r="AD22" s="160"/>
      <c r="AG22" s="185"/>
      <c r="AH22" s="155"/>
      <c r="AI22" s="155"/>
      <c r="AJ22" s="185"/>
      <c r="AK22" s="155"/>
      <c r="AM22" s="155"/>
    </row>
    <row r="23" spans="1:62" s="4" customFormat="1" ht="87.65" customHeight="1" x14ac:dyDescent="0.55000000000000004">
      <c r="A23" s="189">
        <v>10068</v>
      </c>
      <c r="B23" s="189"/>
      <c r="C23" s="150" t="s">
        <v>13</v>
      </c>
      <c r="D23" s="127" t="s">
        <v>687</v>
      </c>
      <c r="E23" s="162"/>
      <c r="F23" s="127" t="s">
        <v>421</v>
      </c>
      <c r="G23" s="127" t="s">
        <v>483</v>
      </c>
      <c r="H23" s="127" t="s">
        <v>609</v>
      </c>
      <c r="I23" s="226" t="s">
        <v>610</v>
      </c>
      <c r="J23" s="227"/>
      <c r="K23" s="162" t="s">
        <v>495</v>
      </c>
      <c r="L23" s="127" t="s">
        <v>611</v>
      </c>
      <c r="M23" s="162" t="s">
        <v>611</v>
      </c>
      <c r="N23" s="127" t="s">
        <v>612</v>
      </c>
      <c r="O23" s="127" t="s">
        <v>613</v>
      </c>
      <c r="P23" s="127" t="s">
        <v>614</v>
      </c>
      <c r="Q23" s="149" t="s">
        <v>13</v>
      </c>
      <c r="U23" s="160"/>
      <c r="V23" s="160"/>
      <c r="W23" s="190"/>
      <c r="X23" s="155"/>
      <c r="Y23" s="155"/>
      <c r="Z23" s="155"/>
      <c r="AA23" s="160"/>
      <c r="AB23" s="160"/>
      <c r="AC23" s="160"/>
      <c r="AD23" s="160"/>
      <c r="AE23" s="160"/>
      <c r="AI23" s="155"/>
      <c r="AK23" s="185"/>
      <c r="AL23" s="185"/>
      <c r="AM23" s="155"/>
      <c r="AN23" s="155"/>
      <c r="AO23" s="155"/>
      <c r="AP23" s="155"/>
      <c r="AQ23" s="155"/>
      <c r="AR23" s="155"/>
    </row>
    <row r="24" spans="1:62" s="4" customFormat="1" ht="87.65" customHeight="1" x14ac:dyDescent="0.55000000000000004">
      <c r="A24" s="191">
        <v>10070</v>
      </c>
      <c r="B24" s="191"/>
      <c r="C24" s="150" t="s">
        <v>13</v>
      </c>
      <c r="D24" s="149"/>
      <c r="E24" s="171"/>
      <c r="F24" s="149" t="s">
        <v>421</v>
      </c>
      <c r="G24" s="149"/>
      <c r="H24" s="149" t="s">
        <v>615</v>
      </c>
      <c r="I24" s="226" t="s">
        <v>616</v>
      </c>
      <c r="J24" s="227"/>
      <c r="K24" s="171" t="s">
        <v>495</v>
      </c>
      <c r="L24" s="149" t="s">
        <v>617</v>
      </c>
      <c r="M24" s="149" t="s">
        <v>617</v>
      </c>
      <c r="N24" s="149" t="s">
        <v>618</v>
      </c>
      <c r="O24" s="149" t="s">
        <v>619</v>
      </c>
      <c r="P24" s="149" t="s">
        <v>620</v>
      </c>
      <c r="Q24" s="149" t="s">
        <v>13</v>
      </c>
      <c r="U24" s="160"/>
      <c r="V24" s="160"/>
      <c r="W24" s="190"/>
      <c r="X24" s="155"/>
      <c r="Y24" s="155"/>
      <c r="Z24" s="155"/>
      <c r="AA24" s="160"/>
      <c r="AB24" s="160"/>
      <c r="AC24" s="160"/>
      <c r="AD24" s="160"/>
      <c r="AE24" s="160"/>
      <c r="AI24" s="155"/>
      <c r="AJ24" s="155"/>
      <c r="AK24" s="185"/>
      <c r="AL24" s="185"/>
      <c r="AM24" s="155"/>
      <c r="AN24" s="155"/>
      <c r="AO24" s="155"/>
      <c r="AP24" s="155"/>
      <c r="AQ24" s="155"/>
      <c r="AR24" s="155"/>
    </row>
    <row r="25" spans="1:62" s="4" customFormat="1" ht="109" customHeight="1" x14ac:dyDescent="0.55000000000000004">
      <c r="A25" s="162">
        <v>1329</v>
      </c>
      <c r="B25" s="162"/>
      <c r="C25" s="150" t="s">
        <v>13</v>
      </c>
      <c r="D25" s="127" t="s">
        <v>626</v>
      </c>
      <c r="E25" s="128" t="s">
        <v>621</v>
      </c>
      <c r="F25" s="163" t="s">
        <v>421</v>
      </c>
      <c r="G25" s="127" t="s">
        <v>625</v>
      </c>
      <c r="H25" s="127" t="s">
        <v>627</v>
      </c>
      <c r="I25" s="127" t="s">
        <v>628</v>
      </c>
      <c r="J25" s="127" t="s">
        <v>629</v>
      </c>
      <c r="K25" s="127" t="s">
        <v>495</v>
      </c>
      <c r="L25" s="127" t="s">
        <v>630</v>
      </c>
      <c r="M25" s="162" t="s">
        <v>631</v>
      </c>
      <c r="N25" s="127" t="s">
        <v>632</v>
      </c>
      <c r="O25" s="127" t="s">
        <v>633</v>
      </c>
      <c r="P25" s="127" t="s">
        <v>634</v>
      </c>
      <c r="Q25" s="127" t="s">
        <v>1082</v>
      </c>
      <c r="S25" s="155"/>
      <c r="T25" s="160"/>
      <c r="U25" s="155"/>
      <c r="V25" s="217"/>
      <c r="W25" s="155"/>
      <c r="X25" s="155"/>
      <c r="Y25" s="155"/>
      <c r="Z25" s="160"/>
      <c r="AA25" s="160"/>
      <c r="AB25" s="160"/>
      <c r="AC25" s="155"/>
      <c r="AH25" s="185"/>
      <c r="AJ25" s="185"/>
      <c r="AK25" s="185"/>
      <c r="AL25" s="155"/>
      <c r="AM25" s="155"/>
      <c r="AN25" s="155"/>
      <c r="AO25" s="155"/>
      <c r="AP25" s="155"/>
      <c r="AQ25" s="155"/>
    </row>
    <row r="26" spans="1:62" s="4" customFormat="1" ht="75" customHeight="1" x14ac:dyDescent="0.55000000000000004">
      <c r="A26" s="127" t="s">
        <v>1054</v>
      </c>
      <c r="B26" s="127"/>
      <c r="C26" s="150" t="s">
        <v>13</v>
      </c>
      <c r="D26" s="127" t="s">
        <v>674</v>
      </c>
      <c r="E26" s="127"/>
      <c r="F26" s="192" t="s">
        <v>1055</v>
      </c>
      <c r="G26" s="127" t="s">
        <v>483</v>
      </c>
      <c r="H26" s="127" t="s">
        <v>635</v>
      </c>
      <c r="I26" s="127" t="s">
        <v>636</v>
      </c>
      <c r="J26" s="127" t="s">
        <v>637</v>
      </c>
      <c r="K26" s="162" t="s">
        <v>638</v>
      </c>
      <c r="L26" s="127" t="s">
        <v>639</v>
      </c>
      <c r="M26" s="162" t="s">
        <v>640</v>
      </c>
      <c r="N26" s="127" t="s">
        <v>641</v>
      </c>
      <c r="O26" s="127" t="s">
        <v>642</v>
      </c>
      <c r="P26" s="127" t="s">
        <v>643</v>
      </c>
      <c r="Q26" s="127" t="s">
        <v>13</v>
      </c>
      <c r="S26" s="155"/>
      <c r="T26" s="160"/>
      <c r="U26" s="160"/>
      <c r="W26" s="155"/>
      <c r="X26" s="155"/>
      <c r="Y26" s="155"/>
      <c r="Z26" s="160"/>
      <c r="AA26" s="160"/>
      <c r="AB26" s="160"/>
      <c r="AC26" s="155"/>
      <c r="AH26" s="185"/>
      <c r="AJ26" s="185"/>
      <c r="AK26" s="185"/>
      <c r="AL26" s="155"/>
      <c r="AM26" s="155"/>
      <c r="AN26" s="155"/>
      <c r="AO26" s="155"/>
      <c r="AP26" s="155"/>
      <c r="AQ26" s="155"/>
    </row>
    <row r="27" spans="1:62" s="4" customFormat="1" ht="75" customHeight="1" x14ac:dyDescent="0.55000000000000004">
      <c r="A27" s="162">
        <v>10076</v>
      </c>
      <c r="B27" s="162"/>
      <c r="C27" s="150" t="s">
        <v>13</v>
      </c>
      <c r="D27" s="127" t="s">
        <v>644</v>
      </c>
      <c r="E27" s="127"/>
      <c r="F27" s="163" t="s">
        <v>421</v>
      </c>
      <c r="G27" s="127" t="s">
        <v>485</v>
      </c>
      <c r="H27" s="127" t="s">
        <v>645</v>
      </c>
      <c r="I27" s="127" t="s">
        <v>646</v>
      </c>
      <c r="J27" s="127" t="s">
        <v>647</v>
      </c>
      <c r="K27" s="162" t="s">
        <v>648</v>
      </c>
      <c r="L27" s="127" t="s">
        <v>649</v>
      </c>
      <c r="M27" s="162" t="s">
        <v>650</v>
      </c>
      <c r="N27" s="127" t="s">
        <v>651</v>
      </c>
      <c r="O27" s="127" t="s">
        <v>652</v>
      </c>
      <c r="P27" s="127" t="s">
        <v>653</v>
      </c>
      <c r="Q27" s="149" t="s">
        <v>13</v>
      </c>
      <c r="S27" s="155"/>
      <c r="T27" s="160"/>
      <c r="U27" s="160"/>
      <c r="W27" s="155"/>
      <c r="X27" s="155"/>
      <c r="Y27" s="155"/>
      <c r="Z27" s="160"/>
      <c r="AA27" s="160"/>
      <c r="AB27" s="160"/>
      <c r="AC27" s="155"/>
      <c r="AH27" s="185"/>
      <c r="AJ27" s="185"/>
      <c r="AK27" s="185"/>
      <c r="AL27" s="155"/>
      <c r="AM27" s="155"/>
      <c r="AN27" s="155"/>
      <c r="AO27" s="155"/>
      <c r="AP27" s="155"/>
      <c r="AQ27" s="155"/>
    </row>
    <row r="28" spans="1:62" s="4" customFormat="1" ht="75" customHeight="1" x14ac:dyDescent="0.55000000000000004">
      <c r="A28" s="162">
        <v>10078</v>
      </c>
      <c r="B28" s="162"/>
      <c r="C28" s="150" t="s">
        <v>13</v>
      </c>
      <c r="D28" s="127" t="s">
        <v>675</v>
      </c>
      <c r="E28" s="127"/>
      <c r="F28" s="163" t="s">
        <v>421</v>
      </c>
      <c r="G28" s="127" t="s">
        <v>485</v>
      </c>
      <c r="H28" s="127" t="s">
        <v>654</v>
      </c>
      <c r="I28" s="127" t="s">
        <v>655</v>
      </c>
      <c r="J28" s="127" t="s">
        <v>656</v>
      </c>
      <c r="K28" s="162" t="s">
        <v>471</v>
      </c>
      <c r="L28" s="127" t="s">
        <v>657</v>
      </c>
      <c r="M28" s="162" t="s">
        <v>658</v>
      </c>
      <c r="N28" s="127" t="s">
        <v>659</v>
      </c>
      <c r="O28" s="127" t="s">
        <v>660</v>
      </c>
      <c r="P28" s="127" t="s">
        <v>661</v>
      </c>
      <c r="Q28" s="127" t="s">
        <v>13</v>
      </c>
      <c r="S28" s="155"/>
      <c r="T28" s="160"/>
      <c r="U28" s="160"/>
      <c r="W28" s="155"/>
      <c r="X28" s="155"/>
      <c r="Y28" s="155"/>
      <c r="Z28" s="160"/>
      <c r="AA28" s="160"/>
      <c r="AB28" s="160"/>
      <c r="AC28" s="155"/>
      <c r="AH28" s="185"/>
      <c r="AJ28" s="185"/>
      <c r="AK28" s="185"/>
      <c r="AL28" s="155"/>
      <c r="AM28" s="155"/>
      <c r="AN28" s="155"/>
      <c r="AO28" s="155"/>
      <c r="AP28" s="155"/>
      <c r="AQ28" s="155"/>
    </row>
    <row r="29" spans="1:62" s="4" customFormat="1" ht="75" customHeight="1" x14ac:dyDescent="0.55000000000000004">
      <c r="A29" s="127">
        <v>10080</v>
      </c>
      <c r="B29" s="127"/>
      <c r="C29" s="150" t="s">
        <v>13</v>
      </c>
      <c r="D29" s="127" t="s">
        <v>662</v>
      </c>
      <c r="E29" s="127" t="s">
        <v>676</v>
      </c>
      <c r="F29" s="163" t="s">
        <v>421</v>
      </c>
      <c r="G29" s="127" t="s">
        <v>485</v>
      </c>
      <c r="H29" s="127" t="s">
        <v>663</v>
      </c>
      <c r="I29" s="127" t="s">
        <v>664</v>
      </c>
      <c r="J29" s="127" t="s">
        <v>665</v>
      </c>
      <c r="K29" s="162" t="s">
        <v>495</v>
      </c>
      <c r="L29" s="127" t="s">
        <v>617</v>
      </c>
      <c r="M29" s="127" t="s">
        <v>617</v>
      </c>
      <c r="N29" s="127" t="s">
        <v>666</v>
      </c>
      <c r="O29" s="127" t="s">
        <v>619</v>
      </c>
      <c r="P29" s="127" t="s">
        <v>667</v>
      </c>
      <c r="Q29" s="127" t="s">
        <v>13</v>
      </c>
      <c r="S29" s="155"/>
      <c r="T29" s="160"/>
      <c r="U29" s="160"/>
      <c r="W29" s="155"/>
      <c r="X29" s="155"/>
      <c r="Y29" s="155"/>
      <c r="Z29" s="160"/>
      <c r="AA29" s="160"/>
      <c r="AB29" s="160"/>
      <c r="AC29" s="155"/>
      <c r="AD29" s="155"/>
      <c r="AH29" s="185"/>
      <c r="AJ29" s="185"/>
      <c r="AK29" s="185"/>
      <c r="AL29" s="155"/>
      <c r="AM29" s="155"/>
      <c r="AN29" s="155"/>
      <c r="AO29" s="155"/>
      <c r="AP29" s="155"/>
      <c r="AQ29" s="155"/>
    </row>
    <row r="30" spans="1:62" s="4" customFormat="1" ht="75" customHeight="1" x14ac:dyDescent="0.55000000000000004">
      <c r="A30" s="171">
        <v>10081</v>
      </c>
      <c r="B30" s="171"/>
      <c r="C30" s="150" t="s">
        <v>13</v>
      </c>
      <c r="D30" s="149" t="s">
        <v>677</v>
      </c>
      <c r="E30" s="149"/>
      <c r="F30" s="151" t="s">
        <v>421</v>
      </c>
      <c r="G30" s="149" t="s">
        <v>625</v>
      </c>
      <c r="H30" s="149" t="s">
        <v>668</v>
      </c>
      <c r="I30" s="149" t="s">
        <v>669</v>
      </c>
      <c r="J30" s="149" t="s">
        <v>670</v>
      </c>
      <c r="K30" s="171" t="s">
        <v>495</v>
      </c>
      <c r="L30" s="149" t="s">
        <v>569</v>
      </c>
      <c r="M30" s="171" t="s">
        <v>569</v>
      </c>
      <c r="N30" s="149" t="s">
        <v>671</v>
      </c>
      <c r="O30" s="149" t="s">
        <v>672</v>
      </c>
      <c r="P30" s="149" t="s">
        <v>673</v>
      </c>
      <c r="Q30" s="149" t="s">
        <v>13</v>
      </c>
      <c r="S30" s="155"/>
      <c r="T30" s="160"/>
      <c r="U30" s="160"/>
      <c r="W30" s="155"/>
      <c r="X30" s="155"/>
      <c r="Y30" s="155"/>
      <c r="Z30" s="160"/>
      <c r="AA30" s="160"/>
      <c r="AB30" s="160"/>
      <c r="AC30" s="155"/>
      <c r="AH30" s="185"/>
      <c r="AJ30" s="185"/>
      <c r="AK30" s="185"/>
      <c r="AL30" s="155"/>
      <c r="AM30" s="155"/>
      <c r="AN30" s="155"/>
      <c r="AO30" s="155"/>
      <c r="AP30" s="155"/>
      <c r="AQ30" s="155"/>
    </row>
    <row r="31" spans="1:62" s="4" customFormat="1" ht="85" customHeight="1" x14ac:dyDescent="0.55000000000000004">
      <c r="A31" s="162">
        <v>10085</v>
      </c>
      <c r="B31" s="162"/>
      <c r="C31" s="150" t="s">
        <v>13</v>
      </c>
      <c r="D31" s="127" t="s">
        <v>678</v>
      </c>
      <c r="E31" s="162"/>
      <c r="F31" s="127" t="s">
        <v>421</v>
      </c>
      <c r="G31" s="127" t="s">
        <v>625</v>
      </c>
      <c r="H31" s="127" t="s">
        <v>679</v>
      </c>
      <c r="I31" s="127" t="s">
        <v>680</v>
      </c>
      <c r="J31" s="127" t="s">
        <v>681</v>
      </c>
      <c r="K31" s="162" t="s">
        <v>495</v>
      </c>
      <c r="L31" s="127" t="s">
        <v>569</v>
      </c>
      <c r="M31" s="127" t="s">
        <v>569</v>
      </c>
      <c r="N31" s="127" t="s">
        <v>682</v>
      </c>
      <c r="O31" s="127" t="s">
        <v>683</v>
      </c>
      <c r="P31" s="127" t="s">
        <v>684</v>
      </c>
      <c r="Q31" s="149" t="s">
        <v>13</v>
      </c>
      <c r="R31" s="155"/>
      <c r="S31" s="155"/>
      <c r="T31" s="160"/>
      <c r="U31" s="155"/>
      <c r="W31" s="155"/>
      <c r="X31" s="155"/>
      <c r="Y31" s="155"/>
      <c r="Z31" s="160"/>
      <c r="AA31" s="160"/>
      <c r="AB31" s="160"/>
      <c r="AC31" s="155"/>
      <c r="AD31" s="155"/>
      <c r="AE31" s="160"/>
      <c r="AI31" s="185"/>
      <c r="AK31" s="185"/>
      <c r="AL31" s="185"/>
      <c r="AM31" s="155"/>
      <c r="AN31" s="155"/>
      <c r="AO31" s="155"/>
      <c r="AP31" s="155"/>
      <c r="AQ31" s="155"/>
      <c r="AR31" s="155"/>
    </row>
    <row r="32" spans="1:62" s="4" customFormat="1" ht="54" customHeight="1" x14ac:dyDescent="0.55000000000000004">
      <c r="A32" s="171">
        <v>10087</v>
      </c>
      <c r="B32" s="171"/>
      <c r="C32" s="150" t="s">
        <v>13</v>
      </c>
      <c r="D32" s="149" t="s">
        <v>688</v>
      </c>
      <c r="E32" s="171"/>
      <c r="F32" s="149" t="s">
        <v>421</v>
      </c>
      <c r="G32" s="149" t="s">
        <v>483</v>
      </c>
      <c r="H32" s="149"/>
      <c r="I32" s="149" t="s">
        <v>689</v>
      </c>
      <c r="J32" s="149" t="s">
        <v>690</v>
      </c>
      <c r="K32" s="171" t="s">
        <v>495</v>
      </c>
      <c r="L32" s="149" t="s">
        <v>686</v>
      </c>
      <c r="M32" s="171" t="s">
        <v>686</v>
      </c>
      <c r="N32" s="149" t="s">
        <v>691</v>
      </c>
      <c r="O32" s="149" t="s">
        <v>692</v>
      </c>
      <c r="P32" s="149" t="s">
        <v>693</v>
      </c>
      <c r="Q32" s="127" t="s">
        <v>1082</v>
      </c>
      <c r="R32" s="155"/>
      <c r="S32" s="155"/>
      <c r="T32" s="160"/>
      <c r="U32" s="155"/>
      <c r="W32" s="160"/>
      <c r="X32" s="160"/>
      <c r="Y32" s="160"/>
      <c r="Z32" s="160"/>
      <c r="AA32" s="160"/>
      <c r="AB32" s="160"/>
      <c r="AC32" s="155"/>
      <c r="AE32" s="160"/>
      <c r="AI32" s="185"/>
      <c r="AK32" s="185"/>
      <c r="AL32" s="185"/>
      <c r="AM32" s="155"/>
      <c r="AN32" s="155"/>
      <c r="AO32" s="155"/>
      <c r="AP32" s="155"/>
      <c r="AQ32" s="155"/>
      <c r="AR32" s="155"/>
    </row>
    <row r="33" spans="1:51" s="4" customFormat="1" ht="55.5" customHeight="1" x14ac:dyDescent="0.55000000000000004">
      <c r="A33" s="162">
        <v>10088</v>
      </c>
      <c r="B33" s="162"/>
      <c r="C33" s="150" t="s">
        <v>13</v>
      </c>
      <c r="D33" s="127" t="s">
        <v>694</v>
      </c>
      <c r="E33" s="162"/>
      <c r="F33" s="127" t="s">
        <v>421</v>
      </c>
      <c r="G33" s="127" t="s">
        <v>625</v>
      </c>
      <c r="H33" s="127" t="s">
        <v>695</v>
      </c>
      <c r="I33" s="127" t="s">
        <v>696</v>
      </c>
      <c r="J33" s="127" t="s">
        <v>697</v>
      </c>
      <c r="K33" s="162" t="s">
        <v>495</v>
      </c>
      <c r="L33" s="127" t="s">
        <v>569</v>
      </c>
      <c r="M33" s="127" t="s">
        <v>569</v>
      </c>
      <c r="N33" s="127" t="s">
        <v>698</v>
      </c>
      <c r="O33" s="127" t="s">
        <v>699</v>
      </c>
      <c r="P33" s="127" t="s">
        <v>700</v>
      </c>
      <c r="Q33" s="149" t="s">
        <v>13</v>
      </c>
      <c r="S33" s="155"/>
      <c r="T33" s="160"/>
      <c r="U33" s="155"/>
      <c r="V33" s="190"/>
      <c r="W33" s="155"/>
      <c r="X33" s="155"/>
      <c r="Y33" s="155"/>
      <c r="Z33" s="160"/>
      <c r="AA33" s="160"/>
      <c r="AB33" s="160"/>
      <c r="AC33" s="155"/>
      <c r="AD33" s="155"/>
      <c r="AE33" s="160"/>
      <c r="AI33" s="185"/>
      <c r="AK33" s="185"/>
      <c r="AL33" s="185"/>
      <c r="AM33" s="155"/>
      <c r="AN33" s="155"/>
      <c r="AO33" s="155"/>
      <c r="AP33" s="155"/>
      <c r="AQ33" s="155"/>
      <c r="AR33" s="155"/>
    </row>
    <row r="34" spans="1:51" s="4" customFormat="1" ht="63" customHeight="1" x14ac:dyDescent="0.55000000000000004">
      <c r="A34" s="162">
        <v>10089</v>
      </c>
      <c r="B34" s="162"/>
      <c r="C34" s="150" t="s">
        <v>13</v>
      </c>
      <c r="D34" s="127" t="s">
        <v>717</v>
      </c>
      <c r="E34" s="162"/>
      <c r="F34" s="127" t="s">
        <v>421</v>
      </c>
      <c r="G34" s="127" t="s">
        <v>625</v>
      </c>
      <c r="H34" s="127" t="s">
        <v>701</v>
      </c>
      <c r="I34" s="127" t="s">
        <v>702</v>
      </c>
      <c r="J34" s="127" t="s">
        <v>703</v>
      </c>
      <c r="K34" s="162" t="s">
        <v>704</v>
      </c>
      <c r="L34" s="162" t="s">
        <v>705</v>
      </c>
      <c r="M34" s="162" t="s">
        <v>705</v>
      </c>
      <c r="N34" s="127" t="s">
        <v>706</v>
      </c>
      <c r="O34" s="127" t="s">
        <v>707</v>
      </c>
      <c r="P34" s="127" t="s">
        <v>708</v>
      </c>
      <c r="Q34" s="149" t="s">
        <v>13</v>
      </c>
      <c r="V34" s="190"/>
      <c r="W34" s="155"/>
      <c r="X34" s="155"/>
      <c r="Y34" s="155"/>
      <c r="Z34" s="185"/>
      <c r="AA34" s="185"/>
      <c r="AB34" s="185"/>
      <c r="AC34" s="155"/>
      <c r="AE34" s="185"/>
      <c r="AI34" s="185"/>
      <c r="AK34" s="185"/>
      <c r="AL34" s="185"/>
      <c r="AM34" s="155"/>
      <c r="AN34" s="155"/>
      <c r="AO34" s="155"/>
      <c r="AP34" s="155"/>
      <c r="AQ34" s="155"/>
      <c r="AR34" s="155"/>
    </row>
    <row r="35" spans="1:51" s="4" customFormat="1" ht="45" customHeight="1" x14ac:dyDescent="0.55000000000000004">
      <c r="A35" s="127">
        <v>10090</v>
      </c>
      <c r="B35" s="127"/>
      <c r="C35" s="150" t="s">
        <v>13</v>
      </c>
      <c r="D35" s="127" t="s">
        <v>718</v>
      </c>
      <c r="E35" s="127" t="s">
        <v>709</v>
      </c>
      <c r="F35" s="127" t="s">
        <v>421</v>
      </c>
      <c r="G35" s="127" t="s">
        <v>485</v>
      </c>
      <c r="H35" s="127" t="s">
        <v>710</v>
      </c>
      <c r="I35" s="127" t="s">
        <v>711</v>
      </c>
      <c r="J35" s="127" t="s">
        <v>712</v>
      </c>
      <c r="K35" s="162" t="s">
        <v>495</v>
      </c>
      <c r="L35" s="127" t="s">
        <v>713</v>
      </c>
      <c r="M35" s="162" t="s">
        <v>713</v>
      </c>
      <c r="N35" s="127" t="s">
        <v>714</v>
      </c>
      <c r="O35" s="127" t="s">
        <v>715</v>
      </c>
      <c r="P35" s="127" t="s">
        <v>716</v>
      </c>
      <c r="Q35" s="127" t="s">
        <v>13</v>
      </c>
      <c r="S35" s="155"/>
      <c r="U35" s="155"/>
      <c r="V35" s="190"/>
      <c r="W35" s="155"/>
      <c r="X35" s="155"/>
      <c r="Y35" s="155"/>
      <c r="Z35" s="160"/>
      <c r="AA35" s="160"/>
      <c r="AB35" s="160"/>
      <c r="AC35" s="155"/>
      <c r="AE35" s="160"/>
      <c r="AI35" s="185"/>
      <c r="AK35" s="185"/>
      <c r="AL35" s="185"/>
      <c r="AM35" s="155"/>
      <c r="AN35" s="155"/>
      <c r="AO35" s="155"/>
      <c r="AP35" s="155"/>
      <c r="AQ35" s="155"/>
      <c r="AR35" s="155"/>
    </row>
    <row r="36" spans="1:51" s="4" customFormat="1" ht="55.5" customHeight="1" x14ac:dyDescent="0.55000000000000004">
      <c r="A36" s="162">
        <v>10097</v>
      </c>
      <c r="B36" s="162"/>
      <c r="C36" s="150" t="s">
        <v>13</v>
      </c>
      <c r="D36" s="127" t="s">
        <v>720</v>
      </c>
      <c r="E36" s="127"/>
      <c r="F36" s="127" t="s">
        <v>421</v>
      </c>
      <c r="G36" s="127" t="s">
        <v>625</v>
      </c>
      <c r="H36" s="127" t="s">
        <v>721</v>
      </c>
      <c r="I36" s="127" t="s">
        <v>722</v>
      </c>
      <c r="J36" s="127" t="s">
        <v>723</v>
      </c>
      <c r="K36" s="162" t="s">
        <v>495</v>
      </c>
      <c r="L36" s="127" t="s">
        <v>569</v>
      </c>
      <c r="M36" s="162" t="s">
        <v>569</v>
      </c>
      <c r="N36" s="127" t="s">
        <v>724</v>
      </c>
      <c r="O36" s="127" t="s">
        <v>725</v>
      </c>
      <c r="P36" s="127" t="s">
        <v>726</v>
      </c>
      <c r="Q36" s="127" t="s">
        <v>13</v>
      </c>
      <c r="T36" s="155"/>
      <c r="V36" s="155"/>
      <c r="W36" s="184"/>
      <c r="X36" s="160"/>
      <c r="Y36" s="160"/>
      <c r="Z36" s="160"/>
      <c r="AA36" s="160"/>
      <c r="AB36" s="160"/>
      <c r="AC36" s="160"/>
      <c r="AD36" s="160"/>
      <c r="AE36" s="160"/>
      <c r="AF36" s="160"/>
      <c r="AG36" s="160"/>
      <c r="AK36" s="185"/>
      <c r="AM36" s="185"/>
      <c r="AN36" s="185"/>
      <c r="AO36" s="155"/>
      <c r="AP36" s="155"/>
      <c r="AQ36" s="155"/>
      <c r="AR36" s="155"/>
      <c r="AS36" s="155"/>
      <c r="AT36" s="155"/>
    </row>
    <row r="37" spans="1:51" s="4" customFormat="1" ht="57" customHeight="1" x14ac:dyDescent="0.55000000000000004">
      <c r="A37" s="162">
        <v>10098</v>
      </c>
      <c r="B37" s="162"/>
      <c r="C37" s="150" t="s">
        <v>13</v>
      </c>
      <c r="D37" s="127" t="s">
        <v>727</v>
      </c>
      <c r="E37" s="127"/>
      <c r="F37" s="127" t="s">
        <v>421</v>
      </c>
      <c r="G37" s="127" t="s">
        <v>485</v>
      </c>
      <c r="H37" s="127" t="s">
        <v>728</v>
      </c>
      <c r="I37" s="127" t="s">
        <v>729</v>
      </c>
      <c r="J37" s="127" t="s">
        <v>730</v>
      </c>
      <c r="K37" s="162" t="s">
        <v>685</v>
      </c>
      <c r="L37" s="127" t="s">
        <v>731</v>
      </c>
      <c r="M37" s="162" t="s">
        <v>732</v>
      </c>
      <c r="N37" s="127" t="s">
        <v>733</v>
      </c>
      <c r="O37" s="127" t="s">
        <v>734</v>
      </c>
      <c r="P37" s="127" t="s">
        <v>735</v>
      </c>
      <c r="Q37" s="127" t="s">
        <v>13</v>
      </c>
      <c r="T37" s="155"/>
      <c r="V37" s="155"/>
      <c r="W37" s="184"/>
      <c r="X37" s="160"/>
      <c r="Y37" s="160"/>
      <c r="Z37" s="160"/>
      <c r="AA37" s="160"/>
      <c r="AB37" s="160"/>
      <c r="AC37" s="160"/>
      <c r="AD37" s="160"/>
      <c r="AE37" s="160"/>
      <c r="AF37" s="160"/>
      <c r="AG37" s="160"/>
      <c r="AK37" s="185"/>
      <c r="AM37" s="185"/>
      <c r="AN37" s="185"/>
      <c r="AO37" s="155"/>
      <c r="AP37" s="155"/>
      <c r="AQ37" s="155"/>
      <c r="AR37" s="155"/>
      <c r="AS37" s="155"/>
      <c r="AT37" s="155"/>
    </row>
    <row r="38" spans="1:51" s="4" customFormat="1" ht="60" customHeight="1" x14ac:dyDescent="0.55000000000000004">
      <c r="A38" s="162">
        <v>10099</v>
      </c>
      <c r="B38" s="162"/>
      <c r="C38" s="162" t="s">
        <v>13</v>
      </c>
      <c r="D38" s="127" t="s">
        <v>896</v>
      </c>
      <c r="E38" s="127"/>
      <c r="F38" s="127" t="s">
        <v>421</v>
      </c>
      <c r="G38" s="127" t="s">
        <v>901</v>
      </c>
      <c r="H38" s="127" t="s">
        <v>736</v>
      </c>
      <c r="I38" s="127" t="s">
        <v>737</v>
      </c>
      <c r="J38" s="127" t="s">
        <v>738</v>
      </c>
      <c r="K38" s="162" t="s">
        <v>495</v>
      </c>
      <c r="L38" s="127" t="s">
        <v>569</v>
      </c>
      <c r="M38" s="162" t="s">
        <v>739</v>
      </c>
      <c r="N38" s="127" t="s">
        <v>740</v>
      </c>
      <c r="O38" s="127" t="s">
        <v>741</v>
      </c>
      <c r="P38" s="127" t="s">
        <v>742</v>
      </c>
      <c r="Q38" s="127" t="s">
        <v>13</v>
      </c>
      <c r="T38" s="155"/>
      <c r="V38" s="155"/>
      <c r="X38" s="160"/>
      <c r="Y38" s="160"/>
      <c r="Z38" s="160"/>
      <c r="AA38" s="160"/>
      <c r="AB38" s="160"/>
      <c r="AC38" s="160"/>
      <c r="AD38" s="160"/>
      <c r="AE38" s="160"/>
      <c r="AF38" s="160"/>
      <c r="AG38" s="160"/>
      <c r="AK38" s="185"/>
      <c r="AM38" s="185"/>
      <c r="AN38" s="185"/>
      <c r="AO38" s="155"/>
      <c r="AP38" s="155"/>
      <c r="AQ38" s="155"/>
      <c r="AR38" s="155"/>
      <c r="AS38" s="155"/>
      <c r="AT38" s="155"/>
    </row>
    <row r="39" spans="1:51" s="4" customFormat="1" ht="77.150000000000006" customHeight="1" x14ac:dyDescent="0.55000000000000004">
      <c r="A39" s="162">
        <v>10102</v>
      </c>
      <c r="B39" s="162"/>
      <c r="C39" s="127" t="s">
        <v>13</v>
      </c>
      <c r="D39" s="127" t="s">
        <v>743</v>
      </c>
      <c r="E39" s="162"/>
      <c r="F39" s="127" t="s">
        <v>421</v>
      </c>
      <c r="G39" s="163" t="s">
        <v>744</v>
      </c>
      <c r="H39" s="127" t="s">
        <v>745</v>
      </c>
      <c r="I39" s="127" t="s">
        <v>746</v>
      </c>
      <c r="J39" s="127" t="s">
        <v>747</v>
      </c>
      <c r="K39" s="162" t="s">
        <v>18</v>
      </c>
      <c r="L39" s="162" t="s">
        <v>569</v>
      </c>
      <c r="M39" s="162" t="s">
        <v>748</v>
      </c>
      <c r="N39" s="128" t="s">
        <v>749</v>
      </c>
      <c r="O39" s="128" t="s">
        <v>750</v>
      </c>
      <c r="P39" s="128" t="s">
        <v>751</v>
      </c>
      <c r="Q39" s="127" t="s">
        <v>13</v>
      </c>
      <c r="U39" s="155"/>
      <c r="AF39" s="155"/>
      <c r="AK39" s="155"/>
      <c r="AP39" s="8"/>
      <c r="AY39" s="8"/>
    </row>
    <row r="40" spans="1:51" s="4" customFormat="1" ht="83.15" customHeight="1" x14ac:dyDescent="0.55000000000000004">
      <c r="A40" s="162">
        <v>10103</v>
      </c>
      <c r="B40" s="162"/>
      <c r="C40" s="127" t="s">
        <v>13</v>
      </c>
      <c r="D40" s="127" t="s">
        <v>752</v>
      </c>
      <c r="E40" s="162"/>
      <c r="F40" s="127" t="s">
        <v>421</v>
      </c>
      <c r="G40" s="163" t="s">
        <v>744</v>
      </c>
      <c r="H40" s="127" t="s">
        <v>753</v>
      </c>
      <c r="I40" s="128" t="s">
        <v>754</v>
      </c>
      <c r="J40" s="193" t="s">
        <v>755</v>
      </c>
      <c r="K40" s="162" t="s">
        <v>623</v>
      </c>
      <c r="L40" s="162" t="s">
        <v>756</v>
      </c>
      <c r="M40" s="162" t="s">
        <v>757</v>
      </c>
      <c r="N40" s="127" t="s">
        <v>758</v>
      </c>
      <c r="O40" s="127" t="s">
        <v>759</v>
      </c>
      <c r="P40" s="127" t="s">
        <v>760</v>
      </c>
      <c r="Q40" s="127" t="s">
        <v>13</v>
      </c>
      <c r="U40" s="155"/>
      <c r="W40" s="194"/>
      <c r="Y40" s="195"/>
      <c r="AF40" s="155"/>
      <c r="AK40" s="155"/>
      <c r="AP40" s="8"/>
      <c r="AY40" s="8"/>
    </row>
    <row r="41" spans="1:51" s="155" customFormat="1" ht="86.15" customHeight="1" x14ac:dyDescent="0.55000000000000004">
      <c r="A41" s="162">
        <v>10104</v>
      </c>
      <c r="B41" s="162"/>
      <c r="C41" s="196" t="s">
        <v>13</v>
      </c>
      <c r="D41" s="163" t="s">
        <v>761</v>
      </c>
      <c r="E41" s="179"/>
      <c r="F41" s="162" t="s">
        <v>421</v>
      </c>
      <c r="G41" s="163" t="s">
        <v>744</v>
      </c>
      <c r="H41" s="127" t="s">
        <v>762</v>
      </c>
      <c r="I41" s="128" t="s">
        <v>763</v>
      </c>
      <c r="J41" s="193" t="s">
        <v>764</v>
      </c>
      <c r="K41" s="127" t="s">
        <v>598</v>
      </c>
      <c r="L41" s="163" t="s">
        <v>765</v>
      </c>
      <c r="M41" s="163" t="s">
        <v>765</v>
      </c>
      <c r="N41" s="127" t="s">
        <v>766</v>
      </c>
      <c r="O41" s="127" t="s">
        <v>767</v>
      </c>
      <c r="P41" s="127" t="s">
        <v>768</v>
      </c>
      <c r="Q41" s="127" t="s">
        <v>13</v>
      </c>
      <c r="S41" s="165"/>
      <c r="W41" s="177"/>
      <c r="Y41" s="195"/>
      <c r="Z41" s="165"/>
      <c r="AG41" s="165"/>
      <c r="AP41" s="197"/>
      <c r="AY41" s="197"/>
    </row>
    <row r="42" spans="1:51" ht="48" customHeight="1" x14ac:dyDescent="0.55000000000000004">
      <c r="A42" s="162">
        <v>10106</v>
      </c>
      <c r="B42" s="162"/>
      <c r="C42" s="196" t="s">
        <v>13</v>
      </c>
      <c r="D42" s="163" t="s">
        <v>769</v>
      </c>
      <c r="E42" s="179"/>
      <c r="F42" s="179" t="s">
        <v>421</v>
      </c>
      <c r="G42" s="163" t="s">
        <v>744</v>
      </c>
      <c r="H42" s="163" t="s">
        <v>770</v>
      </c>
      <c r="I42" s="163" t="s">
        <v>771</v>
      </c>
      <c r="J42" s="163" t="s">
        <v>772</v>
      </c>
      <c r="K42" s="179" t="s">
        <v>500</v>
      </c>
      <c r="L42" s="163" t="s">
        <v>773</v>
      </c>
      <c r="M42" s="179" t="s">
        <v>774</v>
      </c>
      <c r="N42" s="127" t="s">
        <v>775</v>
      </c>
      <c r="O42" s="127" t="s">
        <v>776</v>
      </c>
      <c r="P42" s="127" t="s">
        <v>777</v>
      </c>
      <c r="Q42" s="127" t="s">
        <v>13</v>
      </c>
      <c r="R42" s="198"/>
      <c r="S42" s="198"/>
      <c r="T42" s="165"/>
      <c r="U42" s="198"/>
      <c r="V42" s="165"/>
      <c r="W42" s="160"/>
      <c r="X42" s="199"/>
      <c r="Y42" s="160"/>
      <c r="Z42" s="155"/>
      <c r="AA42" s="155"/>
      <c r="AB42" s="155"/>
      <c r="AC42" s="199"/>
      <c r="AD42" s="199"/>
      <c r="AE42" s="155"/>
      <c r="AF42" s="165"/>
      <c r="AI42" s="198"/>
      <c r="AJ42" s="198"/>
      <c r="AK42" s="200"/>
      <c r="AL42" s="198"/>
      <c r="AM42" s="200"/>
      <c r="AN42" s="200"/>
      <c r="AO42" s="155"/>
      <c r="AP42" s="155"/>
      <c r="AQ42" s="155"/>
      <c r="AR42" s="155"/>
      <c r="AS42" s="155"/>
      <c r="AT42" s="155"/>
      <c r="AU42" s="198"/>
    </row>
    <row r="43" spans="1:51" s="4" customFormat="1" ht="62.25" customHeight="1" x14ac:dyDescent="0.55000000000000004">
      <c r="A43" s="196">
        <v>1355</v>
      </c>
      <c r="B43" s="196"/>
      <c r="C43" s="196" t="s">
        <v>13</v>
      </c>
      <c r="D43" s="196" t="s">
        <v>778</v>
      </c>
      <c r="E43" s="128" t="s">
        <v>583</v>
      </c>
      <c r="F43" s="163" t="s">
        <v>719</v>
      </c>
      <c r="G43" s="163" t="s">
        <v>1089</v>
      </c>
      <c r="H43" s="127" t="s">
        <v>779</v>
      </c>
      <c r="I43" s="196" t="s">
        <v>811</v>
      </c>
      <c r="J43" s="128" t="s">
        <v>812</v>
      </c>
      <c r="K43" s="193" t="s">
        <v>780</v>
      </c>
      <c r="L43" s="196" t="s">
        <v>781</v>
      </c>
      <c r="M43" s="196" t="s">
        <v>781</v>
      </c>
      <c r="N43" s="127" t="s">
        <v>782</v>
      </c>
      <c r="O43" s="127" t="s">
        <v>783</v>
      </c>
      <c r="P43" s="127" t="s">
        <v>784</v>
      </c>
      <c r="Q43" s="127" t="s">
        <v>13</v>
      </c>
      <c r="R43" s="201"/>
      <c r="S43" s="201"/>
      <c r="T43" s="201"/>
      <c r="V43" s="160"/>
      <c r="X43" s="160"/>
      <c r="Y43" s="155"/>
      <c r="Z43" s="155"/>
      <c r="AA43" s="155"/>
      <c r="AE43" s="155"/>
      <c r="AF43" s="201"/>
      <c r="AJ43" s="155"/>
      <c r="AO43" s="8"/>
      <c r="AX43" s="8"/>
    </row>
    <row r="44" spans="1:51" s="4" customFormat="1" ht="96.75" customHeight="1" x14ac:dyDescent="0.55000000000000004">
      <c r="A44" s="162">
        <v>10108</v>
      </c>
      <c r="B44" s="128" t="s">
        <v>902</v>
      </c>
      <c r="C44" s="196" t="s">
        <v>13</v>
      </c>
      <c r="D44" s="127"/>
      <c r="E44" s="163"/>
      <c r="F44" s="179" t="s">
        <v>421</v>
      </c>
      <c r="G44" s="163" t="s">
        <v>744</v>
      </c>
      <c r="H44" s="127" t="s">
        <v>786</v>
      </c>
      <c r="I44" s="128" t="s">
        <v>787</v>
      </c>
      <c r="J44" s="193" t="s">
        <v>788</v>
      </c>
      <c r="K44" s="162" t="s">
        <v>18</v>
      </c>
      <c r="L44" s="162" t="s">
        <v>789</v>
      </c>
      <c r="M44" s="162" t="s">
        <v>789</v>
      </c>
      <c r="N44" s="127" t="s">
        <v>790</v>
      </c>
      <c r="O44" s="162" t="s">
        <v>791</v>
      </c>
      <c r="P44" s="127" t="s">
        <v>792</v>
      </c>
      <c r="Q44" s="162"/>
      <c r="S44" s="155"/>
      <c r="X44" s="155"/>
      <c r="Z44" s="155"/>
      <c r="AC44" s="155"/>
      <c r="AD44" s="155"/>
      <c r="AI44" s="155"/>
      <c r="AN44" s="8"/>
      <c r="AW44" s="8"/>
    </row>
    <row r="45" spans="1:51" s="4" customFormat="1" ht="101.25" customHeight="1" x14ac:dyDescent="0.55000000000000004">
      <c r="A45" s="162">
        <v>10109</v>
      </c>
      <c r="B45" s="128" t="s">
        <v>903</v>
      </c>
      <c r="C45" s="196" t="s">
        <v>13</v>
      </c>
      <c r="D45" s="128" t="s">
        <v>813</v>
      </c>
      <c r="E45" s="163"/>
      <c r="F45" s="179" t="s">
        <v>421</v>
      </c>
      <c r="G45" s="163" t="s">
        <v>744</v>
      </c>
      <c r="H45" s="127" t="s">
        <v>793</v>
      </c>
      <c r="I45" s="128" t="s">
        <v>794</v>
      </c>
      <c r="J45" s="193" t="s">
        <v>795</v>
      </c>
      <c r="K45" s="162" t="s">
        <v>623</v>
      </c>
      <c r="L45" s="162" t="s">
        <v>796</v>
      </c>
      <c r="M45" s="162" t="s">
        <v>797</v>
      </c>
      <c r="N45" s="127" t="s">
        <v>798</v>
      </c>
      <c r="O45" s="202" t="s">
        <v>799</v>
      </c>
      <c r="P45" s="127" t="s">
        <v>800</v>
      </c>
      <c r="Q45" s="162" t="s">
        <v>13</v>
      </c>
      <c r="S45" s="155"/>
      <c r="U45" s="194"/>
      <c r="Z45" s="155"/>
      <c r="AA45" s="203"/>
      <c r="AB45" s="155"/>
      <c r="AE45" s="155"/>
      <c r="AF45" s="155"/>
      <c r="AK45" s="155"/>
      <c r="AP45" s="8"/>
      <c r="AY45" s="8"/>
    </row>
    <row r="46" spans="1:51" s="4" customFormat="1" ht="69.75" customHeight="1" x14ac:dyDescent="0.55000000000000004">
      <c r="A46" s="171">
        <v>10111</v>
      </c>
      <c r="B46" s="171"/>
      <c r="C46" s="171"/>
      <c r="D46" s="149" t="s">
        <v>801</v>
      </c>
      <c r="E46" s="151"/>
      <c r="F46" s="173" t="s">
        <v>421</v>
      </c>
      <c r="G46" s="151" t="s">
        <v>744</v>
      </c>
      <c r="H46" s="149" t="s">
        <v>802</v>
      </c>
      <c r="I46" s="149" t="s">
        <v>803</v>
      </c>
      <c r="J46" s="204" t="s">
        <v>804</v>
      </c>
      <c r="K46" s="171" t="s">
        <v>805</v>
      </c>
      <c r="L46" s="171" t="s">
        <v>806</v>
      </c>
      <c r="M46" s="171" t="s">
        <v>807</v>
      </c>
      <c r="N46" s="149" t="s">
        <v>808</v>
      </c>
      <c r="O46" s="149" t="s">
        <v>809</v>
      </c>
      <c r="P46" s="149" t="s">
        <v>810</v>
      </c>
      <c r="Q46" s="162" t="s">
        <v>13</v>
      </c>
      <c r="S46" s="155"/>
      <c r="W46" s="194"/>
      <c r="Z46" s="155"/>
      <c r="AA46" s="155"/>
      <c r="AB46" s="155"/>
      <c r="AE46" s="155"/>
      <c r="AF46" s="155"/>
      <c r="AK46" s="155"/>
      <c r="AP46" s="8"/>
      <c r="AY46" s="8"/>
    </row>
    <row r="47" spans="1:51" s="4" customFormat="1" ht="183" customHeight="1" x14ac:dyDescent="0.55000000000000004">
      <c r="A47" s="162">
        <v>10112</v>
      </c>
      <c r="B47" s="162"/>
      <c r="C47" s="162" t="s">
        <v>13</v>
      </c>
      <c r="D47" s="128" t="s">
        <v>814</v>
      </c>
      <c r="E47" s="162"/>
      <c r="F47" s="162" t="s">
        <v>421</v>
      </c>
      <c r="G47" s="162" t="s">
        <v>815</v>
      </c>
      <c r="H47" s="127" t="s">
        <v>816</v>
      </c>
      <c r="I47" s="127" t="s">
        <v>817</v>
      </c>
      <c r="J47" s="127" t="s">
        <v>818</v>
      </c>
      <c r="K47" s="162" t="s">
        <v>819</v>
      </c>
      <c r="L47" s="162" t="s">
        <v>820</v>
      </c>
      <c r="M47" s="162" t="s">
        <v>820</v>
      </c>
      <c r="N47" s="163" t="s">
        <v>821</v>
      </c>
      <c r="O47" s="127" t="s">
        <v>822</v>
      </c>
      <c r="P47" s="127" t="s">
        <v>823</v>
      </c>
      <c r="Q47" s="205" t="s">
        <v>13</v>
      </c>
      <c r="R47" s="161"/>
    </row>
    <row r="48" spans="1:51" s="4" customFormat="1" ht="102.65" customHeight="1" x14ac:dyDescent="0.55000000000000004">
      <c r="A48" s="187">
        <v>10113</v>
      </c>
      <c r="B48" s="186" t="s">
        <v>904</v>
      </c>
      <c r="C48" s="187" t="s">
        <v>13</v>
      </c>
      <c r="D48" s="206" t="s">
        <v>824</v>
      </c>
      <c r="E48" s="187" t="s">
        <v>825</v>
      </c>
      <c r="F48" s="187" t="s">
        <v>13</v>
      </c>
      <c r="G48" s="187" t="s">
        <v>815</v>
      </c>
      <c r="H48" s="186" t="s">
        <v>826</v>
      </c>
      <c r="I48" s="186" t="s">
        <v>827</v>
      </c>
      <c r="J48" s="186" t="s">
        <v>828</v>
      </c>
      <c r="K48" s="187" t="s">
        <v>623</v>
      </c>
      <c r="L48" s="187" t="s">
        <v>829</v>
      </c>
      <c r="M48" s="187" t="s">
        <v>830</v>
      </c>
      <c r="N48" s="186" t="s">
        <v>831</v>
      </c>
      <c r="O48" s="186" t="s">
        <v>832</v>
      </c>
      <c r="P48" s="186" t="s">
        <v>833</v>
      </c>
      <c r="Q48" s="207" t="s">
        <v>13</v>
      </c>
      <c r="R48" s="161"/>
      <c r="T48" s="194"/>
      <c r="U48" s="8"/>
      <c r="AA48" s="155"/>
      <c r="AB48" s="155"/>
      <c r="AD48" s="155"/>
      <c r="AE48" s="155"/>
      <c r="AG48" s="155"/>
      <c r="AH48" s="155"/>
    </row>
    <row r="49" spans="1:35" s="4" customFormat="1" ht="66.75" customHeight="1" x14ac:dyDescent="0.55000000000000004">
      <c r="A49" s="162">
        <v>10115</v>
      </c>
      <c r="B49" s="128" t="s">
        <v>834</v>
      </c>
      <c r="C49" s="162" t="s">
        <v>13</v>
      </c>
      <c r="D49" s="128" t="s">
        <v>834</v>
      </c>
      <c r="E49" s="162"/>
      <c r="F49" s="162" t="s">
        <v>421</v>
      </c>
      <c r="G49" s="163" t="s">
        <v>744</v>
      </c>
      <c r="H49" s="127" t="s">
        <v>835</v>
      </c>
      <c r="I49" s="205" t="s">
        <v>836</v>
      </c>
      <c r="J49" s="127" t="s">
        <v>837</v>
      </c>
      <c r="K49" s="162" t="s">
        <v>785</v>
      </c>
      <c r="L49" s="162"/>
      <c r="M49" s="176"/>
      <c r="N49" s="205" t="s">
        <v>838</v>
      </c>
      <c r="O49" s="205" t="s">
        <v>839</v>
      </c>
      <c r="P49" s="205" t="s">
        <v>840</v>
      </c>
      <c r="Q49" s="208"/>
      <c r="R49" s="161"/>
      <c r="S49" s="197"/>
      <c r="T49" s="197"/>
      <c r="U49" s="155"/>
      <c r="X49" s="155"/>
      <c r="Y49" s="197"/>
      <c r="Z49" s="209"/>
      <c r="AA49" s="209"/>
      <c r="AB49" s="209"/>
      <c r="AC49" s="209"/>
      <c r="AD49" s="155"/>
      <c r="AE49" s="155"/>
      <c r="AF49" s="155"/>
      <c r="AG49" s="8"/>
    </row>
    <row r="50" spans="1:35" s="4" customFormat="1" ht="66.75" customHeight="1" x14ac:dyDescent="0.55000000000000004">
      <c r="A50" s="162">
        <v>10117</v>
      </c>
      <c r="B50" s="128" t="s">
        <v>841</v>
      </c>
      <c r="C50" s="162" t="s">
        <v>13</v>
      </c>
      <c r="D50" s="128" t="s">
        <v>841</v>
      </c>
      <c r="E50" s="162"/>
      <c r="F50" s="162" t="s">
        <v>421</v>
      </c>
      <c r="G50" s="162" t="s">
        <v>842</v>
      </c>
      <c r="H50" s="127" t="s">
        <v>843</v>
      </c>
      <c r="I50" s="127" t="s">
        <v>844</v>
      </c>
      <c r="J50" s="127" t="s">
        <v>845</v>
      </c>
      <c r="K50" s="162" t="s">
        <v>598</v>
      </c>
      <c r="L50" s="162" t="s">
        <v>846</v>
      </c>
      <c r="M50" s="162" t="s">
        <v>846</v>
      </c>
      <c r="N50" s="205" t="s">
        <v>847</v>
      </c>
      <c r="O50" s="205" t="s">
        <v>848</v>
      </c>
      <c r="P50" s="205" t="s">
        <v>849</v>
      </c>
      <c r="Q50" s="208" t="s">
        <v>13</v>
      </c>
      <c r="R50" s="161"/>
      <c r="S50" s="197"/>
      <c r="T50" s="197"/>
      <c r="U50" s="155"/>
      <c r="W50" s="197"/>
      <c r="X50" s="155"/>
      <c r="Z50" s="209"/>
      <c r="AA50" s="209"/>
      <c r="AB50" s="209"/>
      <c r="AC50" s="155"/>
      <c r="AD50" s="155"/>
      <c r="AE50" s="155"/>
      <c r="AF50" s="155"/>
    </row>
    <row r="51" spans="1:35" s="4" customFormat="1" ht="66.75" customHeight="1" x14ac:dyDescent="0.55000000000000004">
      <c r="A51" s="162">
        <v>10119</v>
      </c>
      <c r="B51" s="128" t="s">
        <v>850</v>
      </c>
      <c r="C51" s="162" t="s">
        <v>13</v>
      </c>
      <c r="D51" s="128" t="s">
        <v>850</v>
      </c>
      <c r="E51" s="162"/>
      <c r="F51" s="162" t="s">
        <v>421</v>
      </c>
      <c r="G51" s="163" t="s">
        <v>744</v>
      </c>
      <c r="H51" s="127" t="s">
        <v>851</v>
      </c>
      <c r="I51" s="205" t="s">
        <v>852</v>
      </c>
      <c r="J51" s="127" t="s">
        <v>853</v>
      </c>
      <c r="K51" s="162" t="s">
        <v>18</v>
      </c>
      <c r="L51" s="162" t="s">
        <v>854</v>
      </c>
      <c r="M51" s="162" t="s">
        <v>854</v>
      </c>
      <c r="N51" s="127" t="s">
        <v>855</v>
      </c>
      <c r="O51" s="127" t="s">
        <v>856</v>
      </c>
      <c r="P51" s="127" t="s">
        <v>857</v>
      </c>
      <c r="Q51" s="208" t="s">
        <v>13</v>
      </c>
      <c r="R51" s="161"/>
      <c r="S51" s="197"/>
      <c r="T51" s="197"/>
      <c r="U51" s="155"/>
      <c r="W51" s="197"/>
      <c r="X51" s="155"/>
      <c r="Z51" s="155"/>
      <c r="AA51" s="155"/>
      <c r="AB51" s="155"/>
      <c r="AC51" s="209"/>
      <c r="AD51" s="155"/>
      <c r="AF51" s="155"/>
    </row>
    <row r="52" spans="1:35" s="4" customFormat="1" ht="66.75" customHeight="1" x14ac:dyDescent="0.55000000000000004">
      <c r="A52" s="162">
        <v>10120</v>
      </c>
      <c r="B52" s="128" t="s">
        <v>858</v>
      </c>
      <c r="C52" s="162" t="s">
        <v>13</v>
      </c>
      <c r="D52" s="128" t="s">
        <v>858</v>
      </c>
      <c r="E52" s="162"/>
      <c r="F52" s="162" t="s">
        <v>421</v>
      </c>
      <c r="G52" s="162" t="s">
        <v>859</v>
      </c>
      <c r="H52" s="127" t="s">
        <v>860</v>
      </c>
      <c r="I52" s="205" t="s">
        <v>861</v>
      </c>
      <c r="J52" s="205" t="s">
        <v>862</v>
      </c>
      <c r="K52" s="162" t="s">
        <v>18</v>
      </c>
      <c r="L52" s="162" t="s">
        <v>863</v>
      </c>
      <c r="M52" s="162" t="s">
        <v>863</v>
      </c>
      <c r="N52" s="205" t="s">
        <v>864</v>
      </c>
      <c r="O52" s="205" t="s">
        <v>865</v>
      </c>
      <c r="P52" s="205" t="s">
        <v>866</v>
      </c>
      <c r="Q52" s="208" t="s">
        <v>13</v>
      </c>
      <c r="R52" s="161"/>
      <c r="S52" s="197"/>
      <c r="T52" s="197"/>
      <c r="U52" s="155"/>
      <c r="W52" s="197"/>
      <c r="X52" s="155"/>
      <c r="Z52" s="209"/>
      <c r="AA52" s="209"/>
      <c r="AB52" s="209"/>
      <c r="AC52" s="209"/>
      <c r="AD52" s="209"/>
      <c r="AE52" s="155"/>
      <c r="AF52" s="155"/>
    </row>
    <row r="53" spans="1:35" s="4" customFormat="1" ht="77.150000000000006" customHeight="1" x14ac:dyDescent="0.55000000000000004">
      <c r="A53" s="162">
        <v>10121</v>
      </c>
      <c r="B53" s="128" t="s">
        <v>905</v>
      </c>
      <c r="C53" s="162" t="s">
        <v>13</v>
      </c>
      <c r="D53" s="128" t="s">
        <v>867</v>
      </c>
      <c r="E53" s="127" t="s">
        <v>868</v>
      </c>
      <c r="F53" s="162" t="s">
        <v>421</v>
      </c>
      <c r="G53" s="162" t="s">
        <v>815</v>
      </c>
      <c r="H53" s="127" t="s">
        <v>869</v>
      </c>
      <c r="I53" s="140" t="s">
        <v>870</v>
      </c>
      <c r="J53" s="127" t="s">
        <v>871</v>
      </c>
      <c r="K53" s="162" t="s">
        <v>872</v>
      </c>
      <c r="L53" s="162" t="s">
        <v>780</v>
      </c>
      <c r="M53" s="162" t="s">
        <v>872</v>
      </c>
      <c r="N53" s="127" t="s">
        <v>873</v>
      </c>
      <c r="O53" s="162" t="s">
        <v>874</v>
      </c>
      <c r="P53" s="127" t="s">
        <v>875</v>
      </c>
      <c r="Q53" s="127" t="s">
        <v>13</v>
      </c>
      <c r="R53" s="161"/>
      <c r="S53" s="161"/>
      <c r="V53" s="8"/>
      <c r="X53" s="210"/>
      <c r="Y53" s="8"/>
      <c r="Z53" s="8"/>
      <c r="AA53" s="8"/>
      <c r="AB53" s="155"/>
      <c r="AE53" s="155"/>
      <c r="AH53" s="155"/>
      <c r="AI53" s="155"/>
    </row>
    <row r="54" spans="1:35" s="4" customFormat="1" ht="66.75" customHeight="1" x14ac:dyDescent="0.55000000000000004">
      <c r="A54" s="162">
        <v>10122</v>
      </c>
      <c r="B54" s="128" t="s">
        <v>876</v>
      </c>
      <c r="C54" s="162" t="s">
        <v>13</v>
      </c>
      <c r="D54" s="128" t="s">
        <v>876</v>
      </c>
      <c r="E54" s="162"/>
      <c r="F54" s="162" t="s">
        <v>421</v>
      </c>
      <c r="G54" s="162" t="s">
        <v>859</v>
      </c>
      <c r="H54" s="127" t="s">
        <v>877</v>
      </c>
      <c r="I54" s="127" t="s">
        <v>878</v>
      </c>
      <c r="J54" s="127" t="s">
        <v>879</v>
      </c>
      <c r="K54" s="162" t="s">
        <v>18</v>
      </c>
      <c r="L54" s="162" t="s">
        <v>880</v>
      </c>
      <c r="M54" s="162" t="s">
        <v>880</v>
      </c>
      <c r="N54" s="127" t="s">
        <v>881</v>
      </c>
      <c r="O54" s="127" t="s">
        <v>882</v>
      </c>
      <c r="P54" s="127" t="s">
        <v>883</v>
      </c>
      <c r="Q54" s="208"/>
      <c r="R54" s="161"/>
      <c r="S54" s="197"/>
      <c r="T54" s="197"/>
      <c r="U54" s="155"/>
      <c r="W54" s="197"/>
      <c r="X54" s="155"/>
      <c r="Y54" s="197"/>
      <c r="Z54" s="155"/>
      <c r="AA54" s="155"/>
      <c r="AB54" s="155"/>
      <c r="AC54" s="155"/>
      <c r="AD54" s="155"/>
      <c r="AE54" s="155"/>
      <c r="AF54" s="155"/>
    </row>
    <row r="55" spans="1:35" s="218" customFormat="1" ht="83.15" customHeight="1" x14ac:dyDescent="0.55000000000000004">
      <c r="A55" s="149">
        <v>1356</v>
      </c>
      <c r="B55" s="182" t="s">
        <v>906</v>
      </c>
      <c r="C55" s="171" t="s">
        <v>13</v>
      </c>
      <c r="D55" s="182" t="s">
        <v>887</v>
      </c>
      <c r="E55" s="182" t="s">
        <v>886</v>
      </c>
      <c r="F55" s="182" t="s">
        <v>421</v>
      </c>
      <c r="G55" s="171" t="s">
        <v>815</v>
      </c>
      <c r="H55" s="149" t="s">
        <v>888</v>
      </c>
      <c r="I55" s="149" t="s">
        <v>889</v>
      </c>
      <c r="J55" s="149" t="s">
        <v>890</v>
      </c>
      <c r="K55" s="149" t="s">
        <v>891</v>
      </c>
      <c r="L55" s="149" t="s">
        <v>781</v>
      </c>
      <c r="M55" s="171" t="s">
        <v>892</v>
      </c>
      <c r="N55" s="149" t="s">
        <v>893</v>
      </c>
      <c r="O55" s="149" t="s">
        <v>894</v>
      </c>
      <c r="P55" s="149" t="s">
        <v>895</v>
      </c>
      <c r="Q55" s="149" t="s">
        <v>13</v>
      </c>
      <c r="R55" s="155"/>
      <c r="S55" s="177"/>
      <c r="T55" s="197"/>
      <c r="U55" s="155"/>
      <c r="V55" s="155"/>
      <c r="W55" s="197"/>
      <c r="X55" s="197"/>
      <c r="Y55" s="165"/>
      <c r="Z55" s="155"/>
      <c r="AA55" s="155"/>
      <c r="AB55" s="155"/>
      <c r="AE55" s="4"/>
      <c r="AF55" s="155"/>
      <c r="AG55" s="4"/>
    </row>
    <row r="56" spans="1:35" s="4" customFormat="1" ht="78" customHeight="1" x14ac:dyDescent="0.55000000000000004">
      <c r="A56" s="162">
        <v>10138</v>
      </c>
      <c r="B56" s="127" t="s">
        <v>907</v>
      </c>
      <c r="C56" s="171" t="s">
        <v>13</v>
      </c>
      <c r="D56" s="162"/>
      <c r="E56" s="162" t="s">
        <v>908</v>
      </c>
      <c r="F56" s="162" t="s">
        <v>13</v>
      </c>
      <c r="G56" s="162" t="s">
        <v>744</v>
      </c>
      <c r="H56" s="127" t="s">
        <v>909</v>
      </c>
      <c r="I56" s="211" t="s">
        <v>910</v>
      </c>
      <c r="J56" s="211" t="s">
        <v>911</v>
      </c>
      <c r="K56" s="162" t="s">
        <v>912</v>
      </c>
      <c r="L56" s="162" t="s">
        <v>913</v>
      </c>
      <c r="M56" s="162" t="s">
        <v>913</v>
      </c>
      <c r="N56" s="211" t="s">
        <v>914</v>
      </c>
      <c r="O56" s="211" t="s">
        <v>915</v>
      </c>
      <c r="P56" s="211" t="s">
        <v>916</v>
      </c>
      <c r="Q56" s="176" t="s">
        <v>13</v>
      </c>
      <c r="R56" s="161"/>
      <c r="S56" s="161"/>
      <c r="T56" s="161"/>
      <c r="U56" s="161"/>
      <c r="V56" s="161"/>
      <c r="AA56" s="212"/>
      <c r="AB56" s="212"/>
      <c r="AC56" s="212"/>
      <c r="AD56" s="212"/>
      <c r="AH56" s="155"/>
    </row>
    <row r="57" spans="1:35" s="4" customFormat="1" ht="96.75" customHeight="1" x14ac:dyDescent="0.55000000000000004">
      <c r="A57" s="162">
        <v>10126</v>
      </c>
      <c r="B57" s="128" t="s">
        <v>917</v>
      </c>
      <c r="C57" s="162" t="s">
        <v>13</v>
      </c>
      <c r="D57" s="128" t="s">
        <v>918</v>
      </c>
      <c r="E57" s="162"/>
      <c r="F57" s="162" t="s">
        <v>421</v>
      </c>
      <c r="G57" s="162" t="s">
        <v>488</v>
      </c>
      <c r="H57" s="127" t="s">
        <v>919</v>
      </c>
      <c r="I57" s="211" t="s">
        <v>920</v>
      </c>
      <c r="J57" s="211" t="s">
        <v>921</v>
      </c>
      <c r="K57" s="162" t="s">
        <v>18</v>
      </c>
      <c r="L57" s="162" t="s">
        <v>863</v>
      </c>
      <c r="M57" s="162" t="s">
        <v>863</v>
      </c>
      <c r="N57" s="211" t="s">
        <v>922</v>
      </c>
      <c r="O57" s="211" t="s">
        <v>923</v>
      </c>
      <c r="P57" s="211" t="s">
        <v>924</v>
      </c>
      <c r="Q57" s="208" t="s">
        <v>13</v>
      </c>
      <c r="R57" s="197"/>
      <c r="S57" s="161"/>
      <c r="T57" s="194"/>
      <c r="U57" s="8"/>
      <c r="X57" s="212"/>
      <c r="Y57" s="212"/>
      <c r="Z57" s="212"/>
      <c r="AB57" s="155"/>
    </row>
    <row r="58" spans="1:35" s="4" customFormat="1" ht="104.25" customHeight="1" x14ac:dyDescent="0.55000000000000004">
      <c r="A58" s="162">
        <v>10127</v>
      </c>
      <c r="B58" s="128" t="s">
        <v>925</v>
      </c>
      <c r="C58" s="162" t="s">
        <v>13</v>
      </c>
      <c r="D58" s="128" t="s">
        <v>926</v>
      </c>
      <c r="E58" s="162"/>
      <c r="F58" s="162" t="s">
        <v>421</v>
      </c>
      <c r="G58" s="163" t="s">
        <v>744</v>
      </c>
      <c r="H58" s="127" t="s">
        <v>927</v>
      </c>
      <c r="I58" s="211" t="s">
        <v>928</v>
      </c>
      <c r="J58" s="211" t="s">
        <v>929</v>
      </c>
      <c r="K58" s="162" t="s">
        <v>884</v>
      </c>
      <c r="L58" s="162" t="s">
        <v>930</v>
      </c>
      <c r="M58" s="162" t="s">
        <v>931</v>
      </c>
      <c r="N58" s="211" t="s">
        <v>932</v>
      </c>
      <c r="O58" s="211" t="s">
        <v>933</v>
      </c>
      <c r="P58" s="211" t="s">
        <v>934</v>
      </c>
      <c r="Q58" s="213" t="s">
        <v>13</v>
      </c>
      <c r="R58" s="197"/>
      <c r="S58" s="161"/>
      <c r="T58" s="194"/>
      <c r="U58" s="8"/>
      <c r="X58" s="212"/>
      <c r="Y58" s="212"/>
      <c r="Z58" s="212"/>
      <c r="AB58" s="155"/>
    </row>
    <row r="59" spans="1:35" s="4" customFormat="1" ht="58.5" customHeight="1" x14ac:dyDescent="0.55000000000000004">
      <c r="A59" s="162">
        <v>10128</v>
      </c>
      <c r="B59" s="127" t="s">
        <v>935</v>
      </c>
      <c r="C59" s="162" t="s">
        <v>13</v>
      </c>
      <c r="D59" s="128" t="s">
        <v>936</v>
      </c>
      <c r="E59" s="162"/>
      <c r="F59" s="162" t="s">
        <v>421</v>
      </c>
      <c r="G59" s="163" t="s">
        <v>744</v>
      </c>
      <c r="H59" s="127" t="s">
        <v>937</v>
      </c>
      <c r="I59" s="211" t="s">
        <v>938</v>
      </c>
      <c r="J59" s="211" t="s">
        <v>939</v>
      </c>
      <c r="K59" s="162" t="s">
        <v>598</v>
      </c>
      <c r="L59" s="162" t="s">
        <v>940</v>
      </c>
      <c r="M59" s="162" t="s">
        <v>941</v>
      </c>
      <c r="N59" s="211" t="s">
        <v>942</v>
      </c>
      <c r="O59" s="211" t="s">
        <v>943</v>
      </c>
      <c r="P59" s="211" t="s">
        <v>944</v>
      </c>
      <c r="Q59" s="213" t="s">
        <v>13</v>
      </c>
      <c r="R59" s="155"/>
      <c r="S59" s="161"/>
      <c r="T59" s="194"/>
      <c r="U59" s="197"/>
      <c r="X59" s="212"/>
      <c r="Y59" s="212"/>
      <c r="Z59" s="212"/>
      <c r="AB59" s="155"/>
    </row>
    <row r="60" spans="1:35" s="4" customFormat="1" ht="66" customHeight="1" x14ac:dyDescent="0.55000000000000004">
      <c r="A60" s="162">
        <v>10129</v>
      </c>
      <c r="B60" s="127" t="s">
        <v>945</v>
      </c>
      <c r="C60" s="162" t="s">
        <v>13</v>
      </c>
      <c r="D60" s="127" t="s">
        <v>946</v>
      </c>
      <c r="E60" s="162"/>
      <c r="F60" s="162" t="s">
        <v>421</v>
      </c>
      <c r="G60" s="163" t="s">
        <v>744</v>
      </c>
      <c r="H60" s="127" t="s">
        <v>947</v>
      </c>
      <c r="I60" s="211" t="s">
        <v>948</v>
      </c>
      <c r="J60" s="211" t="s">
        <v>949</v>
      </c>
      <c r="K60" s="162" t="s">
        <v>16</v>
      </c>
      <c r="L60" s="162" t="s">
        <v>950</v>
      </c>
      <c r="M60" s="162" t="s">
        <v>951</v>
      </c>
      <c r="N60" s="211" t="s">
        <v>952</v>
      </c>
      <c r="O60" s="211" t="s">
        <v>953</v>
      </c>
      <c r="P60" s="211" t="s">
        <v>954</v>
      </c>
      <c r="Q60" s="213" t="s">
        <v>13</v>
      </c>
      <c r="R60" s="155"/>
      <c r="S60" s="161"/>
      <c r="T60" s="194"/>
      <c r="X60" s="212"/>
      <c r="Y60" s="212"/>
      <c r="Z60" s="212"/>
      <c r="AB60" s="155"/>
    </row>
    <row r="61" spans="1:35" s="4" customFormat="1" ht="55.5" customHeight="1" x14ac:dyDescent="0.55000000000000004">
      <c r="A61" s="162">
        <v>10130</v>
      </c>
      <c r="B61" s="127" t="s">
        <v>955</v>
      </c>
      <c r="C61" s="162" t="s">
        <v>13</v>
      </c>
      <c r="D61" s="128" t="s">
        <v>1080</v>
      </c>
      <c r="E61" s="162"/>
      <c r="F61" s="162" t="s">
        <v>421</v>
      </c>
      <c r="G61" s="162" t="s">
        <v>488</v>
      </c>
      <c r="H61" s="127" t="s">
        <v>956</v>
      </c>
      <c r="I61" s="211" t="s">
        <v>957</v>
      </c>
      <c r="J61" s="211" t="s">
        <v>958</v>
      </c>
      <c r="K61" s="162" t="s">
        <v>16</v>
      </c>
      <c r="L61" s="162" t="s">
        <v>959</v>
      </c>
      <c r="M61" s="162" t="s">
        <v>960</v>
      </c>
      <c r="N61" s="211" t="s">
        <v>961</v>
      </c>
      <c r="O61" s="211" t="s">
        <v>962</v>
      </c>
      <c r="P61" s="211" t="s">
        <v>963</v>
      </c>
      <c r="Q61" s="208" t="s">
        <v>13</v>
      </c>
      <c r="R61" s="155"/>
      <c r="S61" s="161"/>
      <c r="T61" s="194"/>
      <c r="U61" s="8"/>
      <c r="X61" s="212"/>
      <c r="Y61" s="212"/>
      <c r="Z61" s="212"/>
      <c r="AB61" s="155"/>
    </row>
    <row r="62" spans="1:35" s="4" customFormat="1" ht="63" customHeight="1" x14ac:dyDescent="0.55000000000000004">
      <c r="A62" s="162">
        <v>10131</v>
      </c>
      <c r="B62" s="127" t="s">
        <v>964</v>
      </c>
      <c r="C62" s="162" t="s">
        <v>13</v>
      </c>
      <c r="D62" s="127" t="s">
        <v>964</v>
      </c>
      <c r="E62" s="162"/>
      <c r="F62" s="162" t="s">
        <v>421</v>
      </c>
      <c r="G62" s="162" t="s">
        <v>744</v>
      </c>
      <c r="H62" s="127" t="s">
        <v>965</v>
      </c>
      <c r="I62" s="211" t="s">
        <v>966</v>
      </c>
      <c r="J62" s="211" t="s">
        <v>967</v>
      </c>
      <c r="K62" s="162" t="s">
        <v>912</v>
      </c>
      <c r="L62" s="162" t="s">
        <v>968</v>
      </c>
      <c r="M62" s="162" t="s">
        <v>968</v>
      </c>
      <c r="N62" s="211" t="s">
        <v>969</v>
      </c>
      <c r="O62" s="211" t="s">
        <v>970</v>
      </c>
      <c r="P62" s="211" t="s">
        <v>971</v>
      </c>
      <c r="Q62" s="208" t="s">
        <v>13</v>
      </c>
      <c r="R62" s="155"/>
      <c r="S62" s="161"/>
      <c r="T62" s="194"/>
      <c r="U62" s="8"/>
      <c r="X62" s="212"/>
      <c r="Y62" s="212"/>
      <c r="Z62" s="212"/>
      <c r="AB62" s="155"/>
    </row>
    <row r="63" spans="1:35" s="4" customFormat="1" ht="68.25" customHeight="1" x14ac:dyDescent="0.55000000000000004">
      <c r="A63" s="162">
        <v>10132</v>
      </c>
      <c r="B63" s="127" t="s">
        <v>972</v>
      </c>
      <c r="C63" s="162" t="s">
        <v>13</v>
      </c>
      <c r="D63" s="128" t="s">
        <v>973</v>
      </c>
      <c r="E63" s="162"/>
      <c r="F63" s="162" t="s">
        <v>421</v>
      </c>
      <c r="G63" s="162" t="s">
        <v>488</v>
      </c>
      <c r="H63" s="127" t="s">
        <v>974</v>
      </c>
      <c r="I63" s="211" t="s">
        <v>975</v>
      </c>
      <c r="J63" s="211" t="s">
        <v>976</v>
      </c>
      <c r="K63" s="162" t="s">
        <v>785</v>
      </c>
      <c r="L63" s="162" t="s">
        <v>977</v>
      </c>
      <c r="M63" s="162" t="s">
        <v>978</v>
      </c>
      <c r="N63" s="211" t="s">
        <v>979</v>
      </c>
      <c r="O63" s="211" t="s">
        <v>980</v>
      </c>
      <c r="P63" s="211" t="s">
        <v>981</v>
      </c>
      <c r="Q63" s="213" t="s">
        <v>13</v>
      </c>
      <c r="R63" s="155"/>
      <c r="S63" s="161"/>
      <c r="T63" s="194"/>
      <c r="U63" s="8"/>
      <c r="X63" s="212"/>
      <c r="Y63" s="212"/>
      <c r="Z63" s="212"/>
      <c r="AB63" s="155"/>
    </row>
    <row r="64" spans="1:35" s="4" customFormat="1" ht="71.25" customHeight="1" x14ac:dyDescent="0.55000000000000004">
      <c r="A64" s="162">
        <v>10133</v>
      </c>
      <c r="B64" s="127" t="s">
        <v>982</v>
      </c>
      <c r="C64" s="162" t="s">
        <v>13</v>
      </c>
      <c r="D64" s="128"/>
      <c r="E64" s="162"/>
      <c r="F64" s="162" t="s">
        <v>421</v>
      </c>
      <c r="G64" s="162" t="s">
        <v>744</v>
      </c>
      <c r="H64" s="127" t="s">
        <v>983</v>
      </c>
      <c r="I64" s="211" t="s">
        <v>984</v>
      </c>
      <c r="J64" s="211" t="s">
        <v>985</v>
      </c>
      <c r="K64" s="162" t="s">
        <v>18</v>
      </c>
      <c r="L64" s="162" t="s">
        <v>986</v>
      </c>
      <c r="M64" s="162" t="s">
        <v>986</v>
      </c>
      <c r="N64" s="211" t="s">
        <v>987</v>
      </c>
      <c r="O64" s="211" t="s">
        <v>988</v>
      </c>
      <c r="P64" s="211" t="s">
        <v>989</v>
      </c>
      <c r="Q64" s="213" t="s">
        <v>1081</v>
      </c>
      <c r="R64" s="155"/>
      <c r="S64" s="161"/>
      <c r="T64" s="194"/>
      <c r="U64" s="8"/>
      <c r="X64" s="212"/>
      <c r="Y64" s="212"/>
      <c r="Z64" s="212"/>
      <c r="AB64" s="155"/>
    </row>
    <row r="65" spans="1:50" s="4" customFormat="1" ht="78" customHeight="1" x14ac:dyDescent="0.55000000000000004">
      <c r="A65" s="162">
        <v>10134</v>
      </c>
      <c r="B65" s="127" t="s">
        <v>990</v>
      </c>
      <c r="C65" s="162" t="s">
        <v>13</v>
      </c>
      <c r="D65" s="128"/>
      <c r="E65" s="162"/>
      <c r="F65" s="162" t="s">
        <v>421</v>
      </c>
      <c r="G65" s="162" t="s">
        <v>488</v>
      </c>
      <c r="H65" s="127" t="s">
        <v>991</v>
      </c>
      <c r="I65" s="211" t="s">
        <v>992</v>
      </c>
      <c r="J65" s="211" t="s">
        <v>993</v>
      </c>
      <c r="K65" s="162" t="s">
        <v>16</v>
      </c>
      <c r="L65" s="162" t="s">
        <v>959</v>
      </c>
      <c r="M65" s="162" t="s">
        <v>994</v>
      </c>
      <c r="N65" s="211" t="s">
        <v>995</v>
      </c>
      <c r="O65" s="211" t="s">
        <v>996</v>
      </c>
      <c r="P65" s="211" t="s">
        <v>997</v>
      </c>
      <c r="Q65" s="213" t="s">
        <v>13</v>
      </c>
      <c r="R65" s="155"/>
      <c r="S65" s="161"/>
      <c r="T65" s="194"/>
      <c r="U65" s="8"/>
      <c r="X65" s="212"/>
      <c r="Y65" s="212"/>
      <c r="Z65" s="212"/>
      <c r="AB65" s="155"/>
    </row>
    <row r="66" spans="1:50" s="4" customFormat="1" ht="69" customHeight="1" x14ac:dyDescent="0.55000000000000004">
      <c r="A66" s="162">
        <v>10135</v>
      </c>
      <c r="B66" s="127" t="s">
        <v>998</v>
      </c>
      <c r="C66" s="162" t="s">
        <v>13</v>
      </c>
      <c r="D66" s="128"/>
      <c r="E66" s="162"/>
      <c r="F66" s="162" t="s">
        <v>421</v>
      </c>
      <c r="G66" s="162" t="s">
        <v>478</v>
      </c>
      <c r="H66" s="127" t="s">
        <v>999</v>
      </c>
      <c r="I66" s="211" t="s">
        <v>1000</v>
      </c>
      <c r="J66" s="211" t="s">
        <v>1001</v>
      </c>
      <c r="K66" s="162" t="s">
        <v>506</v>
      </c>
      <c r="L66" s="162" t="s">
        <v>1002</v>
      </c>
      <c r="M66" s="162" t="s">
        <v>1002</v>
      </c>
      <c r="N66" s="211" t="s">
        <v>1003</v>
      </c>
      <c r="O66" s="211" t="s">
        <v>1004</v>
      </c>
      <c r="P66" s="211" t="s">
        <v>1005</v>
      </c>
      <c r="Q66" s="213" t="s">
        <v>13</v>
      </c>
      <c r="R66" s="155"/>
      <c r="S66" s="161"/>
      <c r="T66" s="194"/>
      <c r="U66" s="8"/>
      <c r="X66" s="212"/>
      <c r="Y66" s="212"/>
      <c r="Z66" s="212"/>
      <c r="AB66" s="155"/>
    </row>
    <row r="67" spans="1:50" s="4" customFormat="1" ht="70.5" customHeight="1" x14ac:dyDescent="0.55000000000000004">
      <c r="A67" s="162">
        <v>10136</v>
      </c>
      <c r="B67" s="127" t="s">
        <v>1006</v>
      </c>
      <c r="C67" s="162" t="s">
        <v>13</v>
      </c>
      <c r="D67" s="128"/>
      <c r="E67" s="162"/>
      <c r="F67" s="162" t="s">
        <v>421</v>
      </c>
      <c r="G67" s="162" t="s">
        <v>488</v>
      </c>
      <c r="H67" s="127" t="s">
        <v>1007</v>
      </c>
      <c r="I67" s="211" t="s">
        <v>1008</v>
      </c>
      <c r="J67" s="211" t="s">
        <v>1009</v>
      </c>
      <c r="K67" s="162" t="s">
        <v>18</v>
      </c>
      <c r="L67" s="162" t="s">
        <v>748</v>
      </c>
      <c r="M67" s="162" t="s">
        <v>748</v>
      </c>
      <c r="N67" s="211" t="s">
        <v>1010</v>
      </c>
      <c r="O67" s="211" t="s">
        <v>1011</v>
      </c>
      <c r="P67" s="211" t="s">
        <v>1012</v>
      </c>
      <c r="Q67" s="213" t="s">
        <v>1081</v>
      </c>
      <c r="R67" s="155"/>
      <c r="S67" s="161"/>
      <c r="T67" s="194"/>
      <c r="U67" s="8"/>
      <c r="X67" s="212"/>
      <c r="Y67" s="212"/>
      <c r="Z67" s="212"/>
      <c r="AB67" s="155"/>
    </row>
    <row r="68" spans="1:50" s="4" customFormat="1" ht="90.75" customHeight="1" x14ac:dyDescent="0.55000000000000004">
      <c r="A68" s="162">
        <v>10137</v>
      </c>
      <c r="B68" s="127" t="s">
        <v>1013</v>
      </c>
      <c r="C68" s="162" t="s">
        <v>13</v>
      </c>
      <c r="D68" s="128"/>
      <c r="E68" s="162"/>
      <c r="F68" s="162" t="s">
        <v>421</v>
      </c>
      <c r="G68" s="162" t="s">
        <v>744</v>
      </c>
      <c r="H68" s="127" t="s">
        <v>1014</v>
      </c>
      <c r="I68" s="211" t="s">
        <v>1015</v>
      </c>
      <c r="J68" s="211" t="s">
        <v>1016</v>
      </c>
      <c r="K68" s="162" t="s">
        <v>912</v>
      </c>
      <c r="L68" s="162" t="s">
        <v>1017</v>
      </c>
      <c r="M68" s="162" t="s">
        <v>1017</v>
      </c>
      <c r="N68" s="211" t="s">
        <v>1018</v>
      </c>
      <c r="O68" s="211" t="s">
        <v>1019</v>
      </c>
      <c r="P68" s="211" t="s">
        <v>1020</v>
      </c>
      <c r="Q68" s="208" t="s">
        <v>13</v>
      </c>
      <c r="R68" s="155"/>
      <c r="S68" s="161"/>
      <c r="T68" s="194"/>
      <c r="U68" s="8"/>
      <c r="X68" s="212"/>
      <c r="Y68" s="212"/>
      <c r="Z68" s="212"/>
      <c r="AB68" s="155"/>
    </row>
    <row r="69" spans="1:50" s="4" customFormat="1" ht="85.5" customHeight="1" x14ac:dyDescent="0.55000000000000004">
      <c r="A69" s="162">
        <v>10139</v>
      </c>
      <c r="B69" s="127" t="s">
        <v>1021</v>
      </c>
      <c r="C69" s="162" t="s">
        <v>13</v>
      </c>
      <c r="D69" s="128"/>
      <c r="E69" s="162"/>
      <c r="F69" s="162" t="s">
        <v>421</v>
      </c>
      <c r="G69" s="162" t="s">
        <v>488</v>
      </c>
      <c r="H69" s="127" t="s">
        <v>1022</v>
      </c>
      <c r="I69" s="211" t="s">
        <v>1023</v>
      </c>
      <c r="J69" s="211" t="s">
        <v>1024</v>
      </c>
      <c r="K69" s="162" t="s">
        <v>599</v>
      </c>
      <c r="L69" s="162" t="s">
        <v>1025</v>
      </c>
      <c r="M69" s="162" t="s">
        <v>1025</v>
      </c>
      <c r="N69" s="211" t="s">
        <v>1026</v>
      </c>
      <c r="O69" s="211" t="s">
        <v>1027</v>
      </c>
      <c r="P69" s="211" t="s">
        <v>1028</v>
      </c>
      <c r="Q69" s="208" t="s">
        <v>13</v>
      </c>
      <c r="R69" s="155"/>
      <c r="S69" s="161"/>
      <c r="T69" s="194"/>
      <c r="U69" s="8"/>
      <c r="X69" s="212"/>
      <c r="Y69" s="212"/>
      <c r="Z69" s="212"/>
      <c r="AB69" s="155"/>
    </row>
    <row r="70" spans="1:50" s="4" customFormat="1" ht="91.5" customHeight="1" x14ac:dyDescent="0.55000000000000004">
      <c r="A70" s="162">
        <v>10140</v>
      </c>
      <c r="B70" s="127" t="s">
        <v>1029</v>
      </c>
      <c r="C70" s="162" t="s">
        <v>13</v>
      </c>
      <c r="D70" s="214" t="s">
        <v>1083</v>
      </c>
      <c r="E70" s="162" t="s">
        <v>1084</v>
      </c>
      <c r="F70" s="162" t="s">
        <v>421</v>
      </c>
      <c r="G70" s="162" t="s">
        <v>488</v>
      </c>
      <c r="H70" s="127" t="s">
        <v>1030</v>
      </c>
      <c r="I70" s="211" t="s">
        <v>1031</v>
      </c>
      <c r="J70" s="211" t="s">
        <v>1032</v>
      </c>
      <c r="K70" s="162" t="s">
        <v>884</v>
      </c>
      <c r="L70" s="162" t="s">
        <v>1033</v>
      </c>
      <c r="M70" s="162" t="s">
        <v>1034</v>
      </c>
      <c r="N70" s="211" t="s">
        <v>1035</v>
      </c>
      <c r="O70" s="211" t="s">
        <v>1036</v>
      </c>
      <c r="P70" s="211" t="s">
        <v>1037</v>
      </c>
      <c r="Q70" s="208" t="s">
        <v>1081</v>
      </c>
      <c r="R70" s="155"/>
      <c r="S70" s="161"/>
      <c r="T70" s="194"/>
      <c r="U70" s="8"/>
      <c r="X70" s="212"/>
      <c r="Y70" s="212"/>
      <c r="Z70" s="212"/>
      <c r="AB70" s="155"/>
    </row>
    <row r="71" spans="1:50" ht="126.65" customHeight="1" x14ac:dyDescent="0.55000000000000004">
      <c r="A71" s="162">
        <v>10142</v>
      </c>
      <c r="B71" s="162"/>
      <c r="C71" s="162" t="s">
        <v>13</v>
      </c>
      <c r="D71" s="214" t="s">
        <v>1085</v>
      </c>
      <c r="E71" s="162" t="s">
        <v>1039</v>
      </c>
      <c r="F71" s="163" t="s">
        <v>13</v>
      </c>
      <c r="G71" s="162" t="s">
        <v>478</v>
      </c>
      <c r="H71" s="127" t="s">
        <v>1040</v>
      </c>
      <c r="I71" s="127" t="s">
        <v>1041</v>
      </c>
      <c r="J71" s="155" t="s">
        <v>1042</v>
      </c>
      <c r="K71" s="127" t="s">
        <v>14</v>
      </c>
      <c r="L71" s="215" t="s">
        <v>1086</v>
      </c>
      <c r="M71" s="162" t="s">
        <v>1043</v>
      </c>
      <c r="N71" s="127" t="s">
        <v>1044</v>
      </c>
      <c r="O71" s="127" t="s">
        <v>1045</v>
      </c>
      <c r="P71" s="127" t="s">
        <v>1046</v>
      </c>
      <c r="Q71" s="216" t="s">
        <v>1081</v>
      </c>
      <c r="R71" s="4"/>
      <c r="S71" s="4"/>
      <c r="T71" s="4"/>
      <c r="U71" s="4"/>
      <c r="V71" s="4"/>
      <c r="W71" s="4"/>
      <c r="X71" s="155"/>
      <c r="Y71" s="155"/>
      <c r="Z71" s="4"/>
      <c r="AA71" s="155"/>
      <c r="AB71" s="4"/>
      <c r="AC71" s="4"/>
      <c r="AD71" s="155"/>
      <c r="AE71" s="155"/>
      <c r="AF71" s="4"/>
      <c r="AG71" s="4"/>
      <c r="AH71" s="4"/>
      <c r="AI71" s="4"/>
      <c r="AJ71" s="4"/>
      <c r="AK71" s="4"/>
      <c r="AL71" s="4"/>
      <c r="AM71" s="4"/>
      <c r="AN71" s="4"/>
      <c r="AO71" s="4"/>
      <c r="AP71" s="4"/>
      <c r="AQ71" s="4"/>
      <c r="AR71" s="4"/>
      <c r="AS71" s="4"/>
      <c r="AT71" s="4"/>
      <c r="AU71" s="4"/>
      <c r="AV71" s="4"/>
      <c r="AW71" s="4"/>
      <c r="AX71" s="4"/>
    </row>
    <row r="72" spans="1:50" ht="79" customHeight="1" x14ac:dyDescent="0.55000000000000004">
      <c r="A72" s="162">
        <v>10143</v>
      </c>
      <c r="B72" s="162"/>
      <c r="C72" s="162" t="s">
        <v>13</v>
      </c>
      <c r="D72" s="162"/>
      <c r="E72" s="162" t="s">
        <v>1047</v>
      </c>
      <c r="F72" s="163" t="s">
        <v>13</v>
      </c>
      <c r="G72" s="162" t="s">
        <v>478</v>
      </c>
      <c r="H72" s="127" t="s">
        <v>1048</v>
      </c>
      <c r="I72" s="127" t="s">
        <v>1049</v>
      </c>
      <c r="J72" s="127" t="s">
        <v>1050</v>
      </c>
      <c r="K72" s="127" t="s">
        <v>14</v>
      </c>
      <c r="L72" s="162" t="s">
        <v>1038</v>
      </c>
      <c r="M72" s="162" t="s">
        <v>1038</v>
      </c>
      <c r="N72" s="127" t="s">
        <v>1051</v>
      </c>
      <c r="O72" s="186" t="s">
        <v>1052</v>
      </c>
      <c r="P72" s="127" t="s">
        <v>1053</v>
      </c>
      <c r="Q72" s="216"/>
      <c r="R72" s="4"/>
      <c r="S72" s="4"/>
      <c r="T72" s="4"/>
      <c r="U72" s="4"/>
      <c r="V72" s="4"/>
      <c r="W72" s="4"/>
      <c r="X72" s="155"/>
      <c r="Y72" s="155"/>
      <c r="Z72" s="4"/>
      <c r="AA72" s="155"/>
      <c r="AB72" s="4"/>
      <c r="AC72" s="155"/>
      <c r="AD72" s="155"/>
      <c r="AE72" s="155"/>
      <c r="AF72" s="4"/>
      <c r="AG72" s="4"/>
      <c r="AH72" s="4"/>
      <c r="AI72" s="4"/>
      <c r="AJ72" s="4"/>
      <c r="AK72" s="4"/>
      <c r="AL72" s="4"/>
      <c r="AM72" s="4"/>
      <c r="AN72" s="4"/>
      <c r="AO72" s="4"/>
      <c r="AP72" s="4"/>
      <c r="AQ72" s="4"/>
      <c r="AR72" s="4"/>
      <c r="AS72" s="4"/>
      <c r="AT72" s="4"/>
      <c r="AU72" s="4"/>
      <c r="AV72" s="4"/>
      <c r="AW72" s="4"/>
      <c r="AX72" s="4"/>
    </row>
    <row r="73" spans="1:50" s="4" customFormat="1" ht="91.5" customHeight="1" x14ac:dyDescent="0.55000000000000004">
      <c r="A73" s="162">
        <v>10144</v>
      </c>
      <c r="B73" s="127" t="s">
        <v>1056</v>
      </c>
      <c r="C73" s="162" t="s">
        <v>13</v>
      </c>
      <c r="D73" s="128" t="s">
        <v>1057</v>
      </c>
      <c r="E73" s="127" t="s">
        <v>1058</v>
      </c>
      <c r="F73" s="162" t="s">
        <v>421</v>
      </c>
      <c r="G73" s="162" t="s">
        <v>744</v>
      </c>
      <c r="H73" s="127" t="s">
        <v>1059</v>
      </c>
      <c r="I73" s="211" t="s">
        <v>1060</v>
      </c>
      <c r="J73" s="211" t="s">
        <v>1061</v>
      </c>
      <c r="K73" s="162" t="s">
        <v>884</v>
      </c>
      <c r="L73" s="162" t="s">
        <v>885</v>
      </c>
      <c r="M73" s="162" t="s">
        <v>1062</v>
      </c>
      <c r="N73" s="211" t="s">
        <v>1063</v>
      </c>
      <c r="O73" s="211" t="s">
        <v>1064</v>
      </c>
      <c r="P73" s="211" t="s">
        <v>1065</v>
      </c>
      <c r="Q73" s="127" t="s">
        <v>1081</v>
      </c>
      <c r="R73" s="8"/>
      <c r="S73" s="210"/>
      <c r="T73" s="8"/>
      <c r="U73" s="161"/>
      <c r="V73" s="161"/>
      <c r="W73" s="212"/>
      <c r="X73" s="212"/>
      <c r="Y73" s="212"/>
      <c r="AA73" s="155"/>
    </row>
    <row r="74" spans="1:50" s="4" customFormat="1" ht="78.75" customHeight="1" x14ac:dyDescent="0.55000000000000004">
      <c r="A74" s="162">
        <v>10145</v>
      </c>
      <c r="B74" s="127" t="s">
        <v>1066</v>
      </c>
      <c r="C74" s="162" t="s">
        <v>13</v>
      </c>
      <c r="D74" s="162"/>
      <c r="E74" s="162"/>
      <c r="F74" s="162" t="s">
        <v>421</v>
      </c>
      <c r="G74" s="162" t="s">
        <v>488</v>
      </c>
      <c r="H74" s="127" t="s">
        <v>1067</v>
      </c>
      <c r="I74" s="211" t="s">
        <v>1068</v>
      </c>
      <c r="J74" s="211" t="s">
        <v>1069</v>
      </c>
      <c r="K74" s="162" t="s">
        <v>18</v>
      </c>
      <c r="L74" s="162" t="s">
        <v>748</v>
      </c>
      <c r="M74" s="162" t="s">
        <v>748</v>
      </c>
      <c r="N74" s="211" t="s">
        <v>1070</v>
      </c>
      <c r="O74" s="211" t="s">
        <v>1071</v>
      </c>
      <c r="P74" s="211" t="s">
        <v>1072</v>
      </c>
      <c r="Q74" s="213" t="s">
        <v>1081</v>
      </c>
      <c r="R74" s="8"/>
      <c r="S74" s="210"/>
      <c r="T74" s="161"/>
      <c r="U74" s="161"/>
      <c r="V74" s="161"/>
      <c r="W74" s="212"/>
      <c r="X74" s="212"/>
      <c r="Y74" s="212"/>
      <c r="AA74" s="155"/>
    </row>
    <row r="75" spans="1:50" s="4" customFormat="1" ht="73.5" customHeight="1" x14ac:dyDescent="0.55000000000000004">
      <c r="A75" s="162">
        <v>10146</v>
      </c>
      <c r="B75" s="127" t="s">
        <v>1073</v>
      </c>
      <c r="C75" s="162" t="s">
        <v>13</v>
      </c>
      <c r="D75" s="162"/>
      <c r="E75" s="162"/>
      <c r="F75" s="162" t="s">
        <v>421</v>
      </c>
      <c r="G75" s="162" t="s">
        <v>2</v>
      </c>
      <c r="H75" s="127" t="s">
        <v>1074</v>
      </c>
      <c r="I75" s="211" t="s">
        <v>1075</v>
      </c>
      <c r="J75" s="211" t="s">
        <v>1076</v>
      </c>
      <c r="K75" s="162" t="s">
        <v>18</v>
      </c>
      <c r="L75" s="162" t="s">
        <v>854</v>
      </c>
      <c r="M75" s="162" t="s">
        <v>854</v>
      </c>
      <c r="N75" s="211" t="s">
        <v>1077</v>
      </c>
      <c r="O75" s="211" t="s">
        <v>1078</v>
      </c>
      <c r="P75" s="211" t="s">
        <v>1079</v>
      </c>
      <c r="Q75" s="213" t="s">
        <v>1081</v>
      </c>
      <c r="R75" s="8"/>
      <c r="S75" s="210"/>
      <c r="T75" s="161"/>
      <c r="U75" s="161"/>
      <c r="V75" s="161"/>
      <c r="W75" s="212"/>
      <c r="X75" s="212"/>
      <c r="Y75" s="212"/>
      <c r="AA75" s="155"/>
    </row>
    <row r="76" spans="1:50" ht="54" customHeight="1" x14ac:dyDescent="0.55000000000000004">
      <c r="A76" s="228" t="s">
        <v>622</v>
      </c>
      <c r="B76" s="228"/>
      <c r="C76" s="228"/>
      <c r="D76" s="228"/>
      <c r="E76" s="228"/>
      <c r="F76" s="228"/>
      <c r="G76" s="228"/>
      <c r="H76" s="228"/>
      <c r="I76" s="228"/>
      <c r="J76" s="228"/>
      <c r="K76" s="228"/>
      <c r="L76" s="228"/>
      <c r="M76" s="228"/>
      <c r="N76" s="228"/>
      <c r="O76" s="228"/>
      <c r="P76" s="228"/>
      <c r="Q76" s="228"/>
    </row>
    <row r="77" spans="1:50" ht="12" x14ac:dyDescent="0.55000000000000004"/>
    <row r="78" spans="1:50" ht="12" x14ac:dyDescent="0.55000000000000004"/>
    <row r="79" spans="1:50" ht="12" x14ac:dyDescent="0.55000000000000004"/>
    <row r="80" spans="1:50" ht="12" x14ac:dyDescent="0.55000000000000004"/>
    <row r="81" ht="12" x14ac:dyDescent="0.55000000000000004"/>
    <row r="82" ht="12" x14ac:dyDescent="0.55000000000000004"/>
    <row r="83" ht="12" x14ac:dyDescent="0.55000000000000004"/>
    <row r="84" ht="12" x14ac:dyDescent="0.55000000000000004"/>
    <row r="85" ht="12" x14ac:dyDescent="0.55000000000000004"/>
    <row r="86" ht="12" x14ac:dyDescent="0.55000000000000004"/>
    <row r="87" ht="12" x14ac:dyDescent="0.55000000000000004"/>
    <row r="88" ht="12" x14ac:dyDescent="0.55000000000000004"/>
    <row r="89" ht="12" x14ac:dyDescent="0.55000000000000004"/>
    <row r="90" ht="12" x14ac:dyDescent="0.55000000000000004"/>
    <row r="91" ht="12" x14ac:dyDescent="0.55000000000000004"/>
    <row r="92" ht="12" x14ac:dyDescent="0.55000000000000004"/>
    <row r="93" ht="12" x14ac:dyDescent="0.55000000000000004"/>
    <row r="94" ht="12" x14ac:dyDescent="0.55000000000000004"/>
    <row r="95" ht="12" x14ac:dyDescent="0.55000000000000004"/>
    <row r="96" ht="12" x14ac:dyDescent="0.55000000000000004"/>
    <row r="97" ht="12" x14ac:dyDescent="0.55000000000000004"/>
    <row r="98" ht="12" x14ac:dyDescent="0.55000000000000004"/>
    <row r="99" ht="12" x14ac:dyDescent="0.55000000000000004"/>
    <row r="100" ht="12" x14ac:dyDescent="0.55000000000000004"/>
    <row r="101" ht="12" x14ac:dyDescent="0.55000000000000004"/>
    <row r="102" ht="12" x14ac:dyDescent="0.55000000000000004"/>
    <row r="103" ht="12" x14ac:dyDescent="0.55000000000000004"/>
    <row r="104" ht="12" x14ac:dyDescent="0.55000000000000004"/>
    <row r="105" ht="12" x14ac:dyDescent="0.55000000000000004"/>
    <row r="106" ht="12" x14ac:dyDescent="0.55000000000000004"/>
    <row r="107" ht="12" x14ac:dyDescent="0.55000000000000004"/>
    <row r="108" ht="12" x14ac:dyDescent="0.55000000000000004"/>
  </sheetData>
  <mergeCells count="24">
    <mergeCell ref="I13:J13"/>
    <mergeCell ref="I14:J14"/>
    <mergeCell ref="I15:J15"/>
    <mergeCell ref="I8:J8"/>
    <mergeCell ref="I9:J9"/>
    <mergeCell ref="I10:J10"/>
    <mergeCell ref="I11:J11"/>
    <mergeCell ref="I12:J12"/>
    <mergeCell ref="P1:Q1"/>
    <mergeCell ref="A2:Q2"/>
    <mergeCell ref="K5:O5"/>
    <mergeCell ref="I6:J6"/>
    <mergeCell ref="K6:L6"/>
    <mergeCell ref="P3:Q5"/>
    <mergeCell ref="I16:J16"/>
    <mergeCell ref="I17:J17"/>
    <mergeCell ref="I18:J18"/>
    <mergeCell ref="I19:J19"/>
    <mergeCell ref="A76:Q76"/>
    <mergeCell ref="I20:J20"/>
    <mergeCell ref="I21:J21"/>
    <mergeCell ref="I22:J22"/>
    <mergeCell ref="I23:J23"/>
    <mergeCell ref="I24:J24"/>
  </mergeCells>
  <phoneticPr fontId="2"/>
  <conditionalFormatting sqref="D74:D75">
    <cfRule type="duplicateValues" dxfId="5" priority="6"/>
  </conditionalFormatting>
  <conditionalFormatting sqref="D74:D75">
    <cfRule type="duplicateValues" dxfId="4" priority="5"/>
  </conditionalFormatting>
  <conditionalFormatting sqref="T74:T75">
    <cfRule type="cellIs" dxfId="3" priority="4" operator="equal">
      <formula>"事前確認終了"</formula>
    </cfRule>
  </conditionalFormatting>
  <conditionalFormatting sqref="T74:T75">
    <cfRule type="cellIs" dxfId="2" priority="3" operator="equal">
      <formula>"事前確認完了"</formula>
    </cfRule>
  </conditionalFormatting>
  <conditionalFormatting sqref="A73:A75">
    <cfRule type="duplicateValues" dxfId="1" priority="2"/>
  </conditionalFormatting>
  <conditionalFormatting sqref="A73:A75">
    <cfRule type="duplicateValues" dxfId="0" priority="1"/>
  </conditionalFormatting>
  <dataValidations count="8">
    <dataValidation type="list" allowBlank="1" showInputMessage="1" showErrorMessage="1" sqref="V8 AD12:AD14 AF18 W9:W11 AL36:AL38 AL42 AJ31:AJ35 AI25:AI30 AG19:AG20" xr:uid="{C7E18F86-CE04-4C50-9851-ADCF09396FEF}">
      <formula1>"●"</formula1>
    </dataValidation>
    <dataValidation allowBlank="1" showInputMessage="1" sqref="AM25:AN25 Q25:Q26 AK23:AO24 H23:I24 AI23:AI24 Q28:Q31 AM36:AQ38 I42:J42 AE42 AM42:AQ42 AK31:AO35 Q33:Q43 I26:J38 AJ25:AK30 AL26:AN30 AH19:AI20 AJ22 I22" xr:uid="{AE815A53-CB0B-4CD7-943D-13F28A29DF8A}"/>
    <dataValidation type="list" allowBlank="1" showInputMessage="1" sqref="T23:T24 V26:V31 T19:T21 D22 U22" xr:uid="{7F9E8955-023C-4A04-9092-243E57FDDE01}">
      <formula1>"●"</formula1>
    </dataValidation>
    <dataValidation type="list" allowBlank="1" showInputMessage="1" showErrorMessage="1" sqref="J53" xr:uid="{4F90A38E-E7DE-4D69-8196-ED30BE5C1585}">
      <formula1>"中心仮説,中心仮説外,中心仮説外（追加調査）"</formula1>
    </dataValidation>
    <dataValidation type="list" allowBlank="1" showInputMessage="1" showErrorMessage="1" sqref="AC54 N52 I54 I52 AC52 Z52 N49:N50 Z49:Z50" xr:uid="{1B3D37F1-2A90-4F67-BFFA-CCD9E8B86DBC}">
      <formula1>"渋谷さんチェック中,米元先生チェック中,著者修正中,完了"</formula1>
    </dataValidation>
    <dataValidation type="list" allowBlank="1" showInputMessage="1" showErrorMessage="1" sqref="R56" xr:uid="{E58D8878-1546-4790-8286-DA049330C618}">
      <formula1>"渋谷さんチェック中,米元先生チェック中,著者修正中,事前確認完了"</formula1>
    </dataValidation>
    <dataValidation type="list" allowBlank="1" showInputMessage="1" showErrorMessage="1" sqref="T74:T75" xr:uid="{A43CF8F6-263B-4BEF-A4D0-E88A489FA27F}">
      <formula1>"高木さんチェック中,米元先生チェック中,著者修正中,事前確認完了"</formula1>
    </dataValidation>
    <dataValidation type="list" allowBlank="1" showInputMessage="1" showErrorMessage="1" sqref="E74:E75 K74:K75" xr:uid="{0027BDC8-A582-47E9-AC52-933A5641200E}">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9"/>
  <sheetViews>
    <sheetView showGridLines="0" zoomScaleNormal="100" zoomScalePageLayoutView="125" workbookViewId="0"/>
  </sheetViews>
  <sheetFormatPr defaultColWidth="10" defaultRowHeight="15" customHeight="1" x14ac:dyDescent="0.35"/>
  <cols>
    <col min="1" max="1" width="14.33203125" style="18" customWidth="1"/>
    <col min="2" max="2" width="69.5" style="17" customWidth="1"/>
    <col min="3" max="16384" width="10" style="17"/>
  </cols>
  <sheetData>
    <row r="1" spans="1:7" ht="60" customHeight="1" x14ac:dyDescent="0.75">
      <c r="A1" s="18" t="s">
        <v>103</v>
      </c>
      <c r="B1" s="28"/>
    </row>
    <row r="2" spans="1:7" ht="15" customHeight="1" x14ac:dyDescent="0.35">
      <c r="A2" s="18" t="s">
        <v>102</v>
      </c>
    </row>
    <row r="3" spans="1:7" ht="15" customHeight="1" x14ac:dyDescent="0.35">
      <c r="A3" s="18" t="s">
        <v>101</v>
      </c>
      <c r="B3" s="27"/>
      <c r="C3" s="24" t="s">
        <v>77</v>
      </c>
      <c r="D3" s="24" t="s">
        <v>55</v>
      </c>
      <c r="F3" s="24" t="s">
        <v>100</v>
      </c>
      <c r="G3" s="24" t="s">
        <v>55</v>
      </c>
    </row>
    <row r="4" spans="1:7" ht="15" customHeight="1" x14ac:dyDescent="0.35">
      <c r="A4" s="18" t="s">
        <v>99</v>
      </c>
      <c r="C4" s="23" t="s">
        <v>75</v>
      </c>
      <c r="D4" s="23">
        <v>50</v>
      </c>
      <c r="F4" s="23" t="s">
        <v>98</v>
      </c>
      <c r="G4" s="23">
        <v>50</v>
      </c>
    </row>
    <row r="5" spans="1:7" s="25" customFormat="1" ht="15" customHeight="1" x14ac:dyDescent="0.35">
      <c r="A5" s="18" t="s">
        <v>97</v>
      </c>
      <c r="C5" s="23" t="s">
        <v>73</v>
      </c>
      <c r="D5" s="23">
        <v>20</v>
      </c>
      <c r="F5" s="23" t="s">
        <v>96</v>
      </c>
      <c r="G5" s="23">
        <v>30</v>
      </c>
    </row>
    <row r="6" spans="1:7" s="25" customFormat="1" ht="15" customHeight="1" x14ac:dyDescent="0.35">
      <c r="A6" s="18" t="s">
        <v>95</v>
      </c>
      <c r="B6" s="26"/>
      <c r="C6" s="23" t="s">
        <v>71</v>
      </c>
      <c r="D6" s="23">
        <v>60</v>
      </c>
      <c r="F6" s="23" t="s">
        <v>94</v>
      </c>
      <c r="G6" s="23">
        <v>10</v>
      </c>
    </row>
    <row r="7" spans="1:7" s="25" customFormat="1" ht="15" customHeight="1" x14ac:dyDescent="0.35">
      <c r="A7" s="18" t="s">
        <v>93</v>
      </c>
      <c r="C7" s="23" t="s">
        <v>69</v>
      </c>
      <c r="D7" s="23">
        <v>40</v>
      </c>
      <c r="F7" s="23" t="s">
        <v>92</v>
      </c>
      <c r="G7" s="23">
        <v>50</v>
      </c>
    </row>
    <row r="8" spans="1:7" s="25" customFormat="1" ht="15" customHeight="1" x14ac:dyDescent="0.35">
      <c r="A8" s="18" t="s">
        <v>91</v>
      </c>
      <c r="D8" s="22"/>
      <c r="G8" s="22"/>
    </row>
    <row r="9" spans="1:7" s="25" customFormat="1" ht="15" customHeight="1" x14ac:dyDescent="0.35">
      <c r="A9" s="18" t="s">
        <v>90</v>
      </c>
    </row>
    <row r="10" spans="1:7" s="25" customFormat="1" ht="15" customHeight="1" x14ac:dyDescent="0.35">
      <c r="A10" s="18" t="s">
        <v>89</v>
      </c>
      <c r="C10" s="24" t="s">
        <v>56</v>
      </c>
      <c r="D10" s="24" t="s">
        <v>55</v>
      </c>
      <c r="F10" s="24" t="s">
        <v>56</v>
      </c>
      <c r="G10" s="24" t="s">
        <v>55</v>
      </c>
    </row>
    <row r="11" spans="1:7" s="25" customFormat="1" ht="15" customHeight="1" x14ac:dyDescent="0.35">
      <c r="A11" s="18" t="s">
        <v>88</v>
      </c>
      <c r="C11" s="23" t="s">
        <v>53</v>
      </c>
      <c r="D11" s="23">
        <v>50</v>
      </c>
      <c r="F11" s="23" t="s">
        <v>53</v>
      </c>
      <c r="G11" s="23">
        <v>50</v>
      </c>
    </row>
    <row r="12" spans="1:7" s="25" customFormat="1" ht="15" customHeight="1" x14ac:dyDescent="0.35">
      <c r="A12" s="18" t="s">
        <v>87</v>
      </c>
      <c r="C12" s="23" t="s">
        <v>51</v>
      </c>
      <c r="D12" s="23">
        <v>100</v>
      </c>
      <c r="F12" s="23" t="s">
        <v>51</v>
      </c>
      <c r="G12" s="23">
        <v>100</v>
      </c>
    </row>
    <row r="13" spans="1:7" s="25" customFormat="1" ht="15" customHeight="1" x14ac:dyDescent="0.35">
      <c r="A13" s="18" t="s">
        <v>86</v>
      </c>
      <c r="C13" s="23" t="s">
        <v>49</v>
      </c>
      <c r="D13" s="23">
        <v>40</v>
      </c>
      <c r="F13" s="23" t="s">
        <v>49</v>
      </c>
      <c r="G13" s="23">
        <v>40</v>
      </c>
    </row>
    <row r="14" spans="1:7" s="25" customFormat="1" ht="15" customHeight="1" x14ac:dyDescent="0.35">
      <c r="A14" s="18"/>
      <c r="C14" s="23" t="s">
        <v>47</v>
      </c>
      <c r="D14" s="23">
        <v>50</v>
      </c>
      <c r="F14" s="23" t="s">
        <v>47</v>
      </c>
      <c r="G14" s="23">
        <v>50</v>
      </c>
    </row>
    <row r="15" spans="1:7" s="25" customFormat="1" ht="15" customHeight="1" thickBot="1" x14ac:dyDescent="0.4">
      <c r="A15" s="18"/>
      <c r="C15" s="23" t="s">
        <v>45</v>
      </c>
      <c r="D15" s="23">
        <v>20</v>
      </c>
      <c r="F15" s="23" t="s">
        <v>45</v>
      </c>
      <c r="G15" s="23">
        <v>20</v>
      </c>
    </row>
    <row r="16" spans="1:7" s="25" customFormat="1" ht="15" customHeight="1" thickTop="1" thickBot="1" x14ac:dyDescent="0.4">
      <c r="A16" s="18"/>
      <c r="D16" s="22"/>
      <c r="G16" s="20"/>
    </row>
    <row r="17" spans="1:1" s="25" customFormat="1" ht="15" customHeight="1" thickTop="1" x14ac:dyDescent="0.35">
      <c r="A17" s="18"/>
    </row>
    <row r="18" spans="1:1" s="25" customFormat="1" ht="15" customHeight="1" x14ac:dyDescent="0.35">
      <c r="A18" s="18"/>
    </row>
    <row r="19" spans="1:1" s="25" customFormat="1" ht="15" customHeight="1" x14ac:dyDescent="0.35">
      <c r="A19" s="18"/>
    </row>
    <row r="20" spans="1:1" s="25" customFormat="1" ht="15" customHeight="1" x14ac:dyDescent="0.35">
      <c r="A20" s="18"/>
    </row>
    <row r="21" spans="1:1" s="25" customFormat="1" ht="15" customHeight="1" x14ac:dyDescent="0.35">
      <c r="A21" s="18"/>
    </row>
    <row r="22" spans="1:1" s="25" customFormat="1" ht="15" customHeight="1" x14ac:dyDescent="0.35">
      <c r="A22" s="18"/>
    </row>
    <row r="23" spans="1:1" s="25" customFormat="1" ht="15" customHeight="1" x14ac:dyDescent="0.35">
      <c r="A23" s="18"/>
    </row>
    <row r="24" spans="1:1" s="25" customFormat="1" ht="15" customHeight="1" x14ac:dyDescent="0.35">
      <c r="A24" s="18"/>
    </row>
    <row r="30" spans="1:1" ht="15" customHeight="1" x14ac:dyDescent="0.35">
      <c r="A30" s="18" t="s">
        <v>85</v>
      </c>
    </row>
    <row r="31" spans="1:1" ht="15" customHeight="1" x14ac:dyDescent="0.35">
      <c r="A31" s="18" t="s">
        <v>84</v>
      </c>
    </row>
    <row r="32" spans="1:1" ht="15" customHeight="1" x14ac:dyDescent="0.35">
      <c r="A32" s="18" t="s">
        <v>83</v>
      </c>
    </row>
    <row r="33" spans="1:7" ht="15" customHeight="1" x14ac:dyDescent="0.35">
      <c r="A33" s="18" t="s">
        <v>82</v>
      </c>
    </row>
    <row r="34" spans="1:7" ht="15" customHeight="1" x14ac:dyDescent="0.35">
      <c r="A34" s="18" t="s">
        <v>81</v>
      </c>
    </row>
    <row r="35" spans="1:7" ht="15" customHeight="1" x14ac:dyDescent="0.35">
      <c r="A35" s="18" t="s">
        <v>80</v>
      </c>
    </row>
    <row r="36" spans="1:7" ht="15" customHeight="1" x14ac:dyDescent="0.35">
      <c r="A36" s="18" t="s">
        <v>79</v>
      </c>
      <c r="F36" s="12"/>
      <c r="G36" s="12"/>
    </row>
    <row r="37" spans="1:7" ht="15" customHeight="1" x14ac:dyDescent="0.35">
      <c r="A37" s="18" t="s">
        <v>78</v>
      </c>
      <c r="C37" s="24" t="s">
        <v>77</v>
      </c>
      <c r="D37" s="24" t="s">
        <v>55</v>
      </c>
      <c r="F37" s="12"/>
      <c r="G37" s="12"/>
    </row>
    <row r="38" spans="1:7" ht="15" customHeight="1" x14ac:dyDescent="0.35">
      <c r="A38" s="18" t="s">
        <v>76</v>
      </c>
      <c r="C38" s="23" t="s">
        <v>75</v>
      </c>
      <c r="D38" s="23">
        <v>50</v>
      </c>
      <c r="E38" s="25"/>
      <c r="F38" s="12"/>
      <c r="G38" s="12"/>
    </row>
    <row r="39" spans="1:7" ht="15" customHeight="1" x14ac:dyDescent="0.35">
      <c r="A39" s="18" t="s">
        <v>74</v>
      </c>
      <c r="C39" s="23" t="s">
        <v>73</v>
      </c>
      <c r="D39" s="23">
        <v>20</v>
      </c>
      <c r="E39" s="25"/>
      <c r="F39" s="12"/>
      <c r="G39" s="12"/>
    </row>
    <row r="40" spans="1:7" ht="15" customHeight="1" x14ac:dyDescent="0.35">
      <c r="A40" s="18" t="s">
        <v>72</v>
      </c>
      <c r="C40" s="23" t="s">
        <v>71</v>
      </c>
      <c r="D40" s="23">
        <v>60</v>
      </c>
      <c r="E40" s="25"/>
      <c r="F40" s="12"/>
      <c r="G40" s="12"/>
    </row>
    <row r="41" spans="1:7" ht="15" customHeight="1" x14ac:dyDescent="0.35">
      <c r="A41" s="18" t="s">
        <v>70</v>
      </c>
      <c r="C41" s="23" t="s">
        <v>69</v>
      </c>
      <c r="D41" s="23">
        <v>40</v>
      </c>
      <c r="E41" s="25"/>
      <c r="F41" s="12"/>
      <c r="G41" s="12"/>
    </row>
    <row r="42" spans="1:7" ht="15" customHeight="1" x14ac:dyDescent="0.35">
      <c r="A42" s="18" t="s">
        <v>68</v>
      </c>
      <c r="C42" s="25"/>
      <c r="D42" s="22">
        <f>SUM(D38:D41)</f>
        <v>170</v>
      </c>
      <c r="E42" s="25"/>
      <c r="F42" s="25"/>
      <c r="G42" s="25"/>
    </row>
    <row r="43" spans="1:7" ht="15" customHeight="1" x14ac:dyDescent="0.35">
      <c r="A43" s="18" t="s">
        <v>67</v>
      </c>
    </row>
    <row r="44" spans="1:7" ht="15" customHeight="1" x14ac:dyDescent="0.35">
      <c r="A44" s="18" t="s">
        <v>66</v>
      </c>
    </row>
    <row r="45" spans="1:7" ht="15" customHeight="1" x14ac:dyDescent="0.35">
      <c r="A45" s="18" t="s">
        <v>65</v>
      </c>
    </row>
    <row r="46" spans="1:7" ht="15" customHeight="1" x14ac:dyDescent="0.35">
      <c r="A46" s="18" t="s">
        <v>64</v>
      </c>
    </row>
    <row r="47" spans="1:7" ht="15" customHeight="1" x14ac:dyDescent="0.35">
      <c r="C47" s="24" t="s">
        <v>56</v>
      </c>
      <c r="D47" s="24" t="s">
        <v>55</v>
      </c>
      <c r="E47" s="25"/>
      <c r="F47" s="24" t="s">
        <v>56</v>
      </c>
      <c r="G47" s="24" t="s">
        <v>55</v>
      </c>
    </row>
    <row r="48" spans="1:7" ht="15" customHeight="1" x14ac:dyDescent="0.35">
      <c r="C48" s="23" t="s">
        <v>63</v>
      </c>
      <c r="D48" s="23">
        <v>20</v>
      </c>
      <c r="E48" s="25"/>
      <c r="F48" s="23" t="s">
        <v>62</v>
      </c>
      <c r="G48" s="23">
        <v>20</v>
      </c>
    </row>
    <row r="49" spans="3:7" ht="15" customHeight="1" x14ac:dyDescent="0.35">
      <c r="C49" s="23"/>
      <c r="D49" s="23"/>
      <c r="E49" s="25"/>
      <c r="F49" s="23" t="s">
        <v>61</v>
      </c>
      <c r="G49" s="23">
        <v>10</v>
      </c>
    </row>
    <row r="50" spans="3:7" ht="15" customHeight="1" x14ac:dyDescent="0.35">
      <c r="C50" s="23"/>
      <c r="D50" s="23"/>
      <c r="E50" s="25"/>
      <c r="F50" s="23" t="s">
        <v>60</v>
      </c>
      <c r="G50" s="23">
        <v>10</v>
      </c>
    </row>
    <row r="51" spans="3:7" ht="15" customHeight="1" x14ac:dyDescent="0.35">
      <c r="C51" s="23"/>
      <c r="D51" s="23"/>
      <c r="E51" s="25"/>
      <c r="F51" s="23" t="s">
        <v>59</v>
      </c>
      <c r="G51" s="23">
        <v>40</v>
      </c>
    </row>
    <row r="53" spans="3:7" ht="15" customHeight="1" x14ac:dyDescent="0.35">
      <c r="E53" s="24" t="s">
        <v>58</v>
      </c>
    </row>
    <row r="54" spans="3:7" ht="15" customHeight="1" x14ac:dyDescent="0.35">
      <c r="E54" s="22">
        <f>SUM(D48,G48:G51,100)</f>
        <v>200</v>
      </c>
    </row>
    <row r="72" spans="1:7" ht="15" customHeight="1" x14ac:dyDescent="0.35">
      <c r="A72" s="18" t="s">
        <v>57</v>
      </c>
      <c r="C72" s="24" t="s">
        <v>56</v>
      </c>
      <c r="D72" s="24" t="s">
        <v>55</v>
      </c>
      <c r="F72" s="24" t="s">
        <v>56</v>
      </c>
      <c r="G72" s="24" t="s">
        <v>55</v>
      </c>
    </row>
    <row r="73" spans="1:7" ht="15" customHeight="1" x14ac:dyDescent="0.35">
      <c r="A73" s="18" t="s">
        <v>54</v>
      </c>
      <c r="C73" s="23" t="s">
        <v>53</v>
      </c>
      <c r="D73" s="23">
        <v>50</v>
      </c>
      <c r="F73" s="23" t="s">
        <v>53</v>
      </c>
      <c r="G73" s="23">
        <v>50</v>
      </c>
    </row>
    <row r="74" spans="1:7" ht="15" customHeight="1" x14ac:dyDescent="0.35">
      <c r="A74" s="18" t="s">
        <v>52</v>
      </c>
      <c r="C74" s="23" t="s">
        <v>51</v>
      </c>
      <c r="D74" s="23">
        <v>100</v>
      </c>
      <c r="F74" s="23" t="s">
        <v>51</v>
      </c>
      <c r="G74" s="23">
        <v>100</v>
      </c>
    </row>
    <row r="75" spans="1:7" ht="15" customHeight="1" x14ac:dyDescent="0.35">
      <c r="A75" s="18" t="s">
        <v>50</v>
      </c>
      <c r="C75" s="23" t="s">
        <v>49</v>
      </c>
      <c r="D75" s="23">
        <v>40</v>
      </c>
      <c r="F75" s="23" t="s">
        <v>49</v>
      </c>
      <c r="G75" s="23">
        <v>40</v>
      </c>
    </row>
    <row r="76" spans="1:7" ht="15" customHeight="1" x14ac:dyDescent="0.35">
      <c r="A76" s="18" t="s">
        <v>48</v>
      </c>
      <c r="C76" s="23" t="s">
        <v>47</v>
      </c>
      <c r="D76" s="23">
        <v>50</v>
      </c>
      <c r="F76" s="23" t="s">
        <v>47</v>
      </c>
      <c r="G76" s="23">
        <v>50</v>
      </c>
    </row>
    <row r="77" spans="1:7" ht="15" customHeight="1" thickBot="1" x14ac:dyDescent="0.4">
      <c r="A77" s="18" t="s">
        <v>46</v>
      </c>
      <c r="C77" s="23" t="s">
        <v>45</v>
      </c>
      <c r="D77" s="23">
        <v>20</v>
      </c>
      <c r="F77" s="23" t="s">
        <v>45</v>
      </c>
      <c r="G77" s="23">
        <v>20</v>
      </c>
    </row>
    <row r="78" spans="1:7" ht="15" customHeight="1" thickTop="1" thickBot="1" x14ac:dyDescent="0.4">
      <c r="A78" s="18" t="s">
        <v>44</v>
      </c>
      <c r="D78" s="22">
        <f>SUMIF(D73:D77,"&gt;50")</f>
        <v>100</v>
      </c>
      <c r="F78" s="21"/>
      <c r="G78" s="20">
        <f>SUMIF(G73:G77,"&gt;=50")</f>
        <v>200</v>
      </c>
    </row>
    <row r="79" spans="1:7" ht="15" customHeight="1" thickTop="1" x14ac:dyDescent="0.35">
      <c r="A79" s="19" t="s">
        <v>43</v>
      </c>
    </row>
    <row r="80" spans="1:7" ht="15" customHeight="1" x14ac:dyDescent="0.35">
      <c r="A80" s="18" t="s">
        <v>42</v>
      </c>
    </row>
    <row r="82" spans="1:7" ht="15" customHeight="1" x14ac:dyDescent="0.35">
      <c r="C82" s="12"/>
      <c r="D82" s="12"/>
      <c r="E82" s="12"/>
      <c r="F82" s="12"/>
      <c r="G82" s="12"/>
    </row>
    <row r="83" spans="1:7" ht="15" customHeight="1" x14ac:dyDescent="0.35">
      <c r="C83" s="12"/>
      <c r="D83" s="12"/>
      <c r="E83" s="12"/>
      <c r="F83" s="12"/>
      <c r="G83" s="12"/>
    </row>
    <row r="84" spans="1:7" ht="15" customHeight="1" x14ac:dyDescent="0.35">
      <c r="C84" s="12"/>
      <c r="D84" s="12"/>
      <c r="E84" s="12"/>
      <c r="F84" s="12"/>
      <c r="G84" s="12"/>
    </row>
    <row r="85" spans="1:7" ht="15" customHeight="1" x14ac:dyDescent="0.35">
      <c r="C85" s="12"/>
      <c r="D85" s="12"/>
      <c r="E85" s="12"/>
      <c r="F85" s="12"/>
      <c r="G85" s="12"/>
    </row>
    <row r="86" spans="1:7" ht="15" customHeight="1" x14ac:dyDescent="0.35">
      <c r="C86" s="12"/>
      <c r="D86" s="12"/>
      <c r="E86" s="12"/>
      <c r="F86" s="12"/>
      <c r="G86" s="12"/>
    </row>
    <row r="87" spans="1:7" ht="15" customHeight="1" x14ac:dyDescent="0.35">
      <c r="C87" s="12"/>
      <c r="D87" s="12"/>
      <c r="E87" s="12"/>
      <c r="F87" s="12"/>
      <c r="G87" s="12"/>
    </row>
    <row r="88" spans="1:7" ht="15" customHeight="1" x14ac:dyDescent="0.35">
      <c r="C88" s="12"/>
      <c r="D88" s="12"/>
      <c r="E88" s="12"/>
      <c r="F88" s="12"/>
      <c r="G88" s="12"/>
    </row>
    <row r="89" spans="1:7" ht="15" customHeight="1" x14ac:dyDescent="0.35">
      <c r="C89" s="12"/>
      <c r="D89" s="12"/>
      <c r="E89" s="12"/>
      <c r="F89" s="12"/>
      <c r="G89" s="12"/>
    </row>
    <row r="90" spans="1:7" ht="15" customHeight="1" x14ac:dyDescent="0.35">
      <c r="C90" s="12"/>
      <c r="D90" s="12"/>
      <c r="E90" s="12"/>
      <c r="F90" s="12"/>
      <c r="G90" s="12"/>
    </row>
    <row r="94" spans="1:7" ht="15" customHeight="1" x14ac:dyDescent="0.35">
      <c r="A94" s="18" t="s">
        <v>41</v>
      </c>
    </row>
    <row r="95" spans="1:7" ht="15" customHeight="1" x14ac:dyDescent="0.35">
      <c r="A95" s="18" t="s">
        <v>40</v>
      </c>
    </row>
    <row r="96" spans="1:7" ht="15" customHeight="1" x14ac:dyDescent="0.35">
      <c r="A96" s="18" t="s">
        <v>39</v>
      </c>
    </row>
    <row r="97" spans="1:1" ht="15" customHeight="1" x14ac:dyDescent="0.35">
      <c r="A97" s="18" t="s">
        <v>38</v>
      </c>
    </row>
    <row r="98" spans="1:1" ht="15" customHeight="1" x14ac:dyDescent="0.35">
      <c r="A98" s="18" t="s">
        <v>37</v>
      </c>
    </row>
    <row r="99" spans="1:1" ht="15" customHeight="1" x14ac:dyDescent="0.35">
      <c r="A99" s="18" t="s">
        <v>36</v>
      </c>
    </row>
  </sheetData>
  <phoneticPr fontId="2"/>
  <hyperlinks>
    <hyperlink ref="A95" r:id="rId1" tooltip="SUM 関数の詳細について Web を参照するときに選択します" xr:uid="{00000000-0004-0000-0100-000000000000}"/>
    <hyperlink ref="A96" r:id="rId2" tooltip="SUMIF 関数の詳細について Web を参照するときに選択します" xr:uid="{00000000-0004-0000-0100-000001000000}"/>
    <hyperlink ref="A97" r:id="rId3" tooltip="Excel を電卓として使用する方法について Web を参照するときに選択します" xr:uid="{00000000-0004-0000-0100-000002000000}"/>
    <hyperlink ref="A98" r:id="rId4" tooltip="Excel の無料オンライン トレーニングの概要について Web を参照するときに選択します" xr:uid="{00000000-0004-0000-0100-000003000000}"/>
    <hyperlink ref="A77" location="'10.ピボットテーブル'!A1" tooltip="ピボットテーブルのワークシートに移動するときに選択します" display="注:多くの SUMIF 数式を作成する場合は、ピボットテーブルがよい解決策となる可能性があります。詳細については、ピボットテーブルのワークシートを参照してください。" xr:uid="{00000000-0004-0000-0100-000004000000}"/>
  </hyperlinks>
  <pageMargins left="0.7" right="0.7" top="0.75" bottom="0.75" header="0.3" footer="0.3"/>
  <pageSetup paperSize="9" orientation="landscape"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0"/>
  <sheetViews>
    <sheetView showGridLines="0" zoomScaleNormal="100" zoomScalePageLayoutView="125" workbookViewId="0"/>
  </sheetViews>
  <sheetFormatPr defaultColWidth="10" defaultRowHeight="15" customHeight="1" x14ac:dyDescent="0.35"/>
  <cols>
    <col min="1" max="1" width="14.33203125" style="18" customWidth="1"/>
    <col min="2" max="2" width="69.5" style="12" customWidth="1"/>
    <col min="3" max="6" width="10" style="17"/>
    <col min="7" max="7" width="14.25" style="17" customWidth="1"/>
    <col min="8" max="8" width="11.58203125" style="17" bestFit="1" customWidth="1"/>
    <col min="9" max="16384" width="10" style="17"/>
  </cols>
  <sheetData>
    <row r="1" spans="1:9" ht="60" customHeight="1" x14ac:dyDescent="0.35">
      <c r="A1" s="18" t="s">
        <v>132</v>
      </c>
      <c r="C1" s="12"/>
      <c r="D1" s="12"/>
      <c r="E1" s="12"/>
      <c r="F1" s="12"/>
      <c r="G1" s="12"/>
      <c r="H1" s="12"/>
      <c r="I1" s="12"/>
    </row>
    <row r="2" spans="1:9" ht="15" customHeight="1" x14ac:dyDescent="0.35">
      <c r="A2" s="18" t="s">
        <v>131</v>
      </c>
      <c r="C2" s="12"/>
      <c r="D2" s="12"/>
      <c r="E2" s="12"/>
      <c r="F2" s="12"/>
      <c r="G2" s="12"/>
      <c r="H2" s="12"/>
      <c r="I2" s="12"/>
    </row>
    <row r="3" spans="1:9" ht="15" customHeight="1" x14ac:dyDescent="0.35">
      <c r="A3" s="18" t="s">
        <v>130</v>
      </c>
      <c r="C3" s="24" t="s">
        <v>123</v>
      </c>
      <c r="D3" s="24" t="s">
        <v>122</v>
      </c>
      <c r="E3" s="24" t="s">
        <v>121</v>
      </c>
      <c r="F3" s="24" t="s">
        <v>122</v>
      </c>
      <c r="G3" s="24" t="s">
        <v>121</v>
      </c>
      <c r="H3" s="12"/>
      <c r="I3" s="12"/>
    </row>
    <row r="4" spans="1:9" ht="15" customHeight="1" x14ac:dyDescent="0.35">
      <c r="A4" s="18" t="s">
        <v>129</v>
      </c>
      <c r="C4" s="23">
        <v>50</v>
      </c>
      <c r="D4" s="23">
        <v>50</v>
      </c>
      <c r="E4" s="22">
        <f>SUM(C4:D4)</f>
        <v>100</v>
      </c>
      <c r="F4" s="23">
        <v>75</v>
      </c>
      <c r="G4" s="23">
        <f>SUM(E4:F4)</f>
        <v>175</v>
      </c>
      <c r="H4" s="12"/>
      <c r="I4" s="12"/>
    </row>
    <row r="5" spans="1:9" s="25" customFormat="1" ht="15" customHeight="1" x14ac:dyDescent="0.35">
      <c r="A5" s="18" t="s">
        <v>128</v>
      </c>
      <c r="B5" s="12"/>
      <c r="C5" s="23">
        <v>50</v>
      </c>
      <c r="D5" s="23">
        <v>60</v>
      </c>
      <c r="E5" s="23"/>
      <c r="F5" s="23">
        <v>75</v>
      </c>
      <c r="G5" s="23"/>
      <c r="H5" s="12"/>
      <c r="I5" s="12"/>
    </row>
    <row r="6" spans="1:9" s="25" customFormat="1" ht="15" customHeight="1" x14ac:dyDescent="0.35">
      <c r="A6" s="18" t="s">
        <v>127</v>
      </c>
      <c r="B6" s="12"/>
      <c r="C6" s="23">
        <v>50</v>
      </c>
      <c r="D6" s="23">
        <v>70</v>
      </c>
      <c r="E6" s="23"/>
      <c r="F6" s="23">
        <v>75</v>
      </c>
      <c r="G6" s="23"/>
      <c r="H6" s="12"/>
      <c r="I6" s="12"/>
    </row>
    <row r="7" spans="1:9" s="25" customFormat="1" ht="15" customHeight="1" x14ac:dyDescent="0.35">
      <c r="A7" s="18" t="s">
        <v>126</v>
      </c>
      <c r="B7" s="12"/>
      <c r="C7" s="23">
        <v>50</v>
      </c>
      <c r="D7" s="23">
        <v>80</v>
      </c>
      <c r="E7" s="23"/>
      <c r="F7" s="23">
        <v>75</v>
      </c>
      <c r="G7" s="23"/>
      <c r="H7" s="12"/>
      <c r="I7" s="12"/>
    </row>
    <row r="8" spans="1:9" s="25" customFormat="1" ht="15" customHeight="1" x14ac:dyDescent="0.35">
      <c r="A8" s="18" t="s">
        <v>125</v>
      </c>
      <c r="B8" s="12"/>
      <c r="C8" s="12"/>
      <c r="D8" s="12"/>
      <c r="E8" s="12"/>
      <c r="F8" s="12"/>
      <c r="G8" s="12"/>
      <c r="H8" s="12"/>
      <c r="I8" s="12"/>
    </row>
    <row r="9" spans="1:9" s="25" customFormat="1" ht="15" customHeight="1" x14ac:dyDescent="0.35">
      <c r="A9" s="18" t="s">
        <v>124</v>
      </c>
      <c r="B9" s="12"/>
      <c r="C9" s="12"/>
      <c r="D9" s="12"/>
      <c r="E9" s="12"/>
      <c r="F9" s="12"/>
      <c r="G9" s="12"/>
      <c r="H9" s="12"/>
      <c r="I9" s="12"/>
    </row>
    <row r="10" spans="1:9" s="25" customFormat="1" ht="15" customHeight="1" x14ac:dyDescent="0.35">
      <c r="A10" s="18"/>
      <c r="B10" s="12"/>
      <c r="C10" s="24" t="s">
        <v>123</v>
      </c>
      <c r="D10" s="24" t="s">
        <v>122</v>
      </c>
      <c r="E10" s="24" t="s">
        <v>121</v>
      </c>
      <c r="F10" s="24" t="s">
        <v>122</v>
      </c>
      <c r="G10" s="24" t="s">
        <v>121</v>
      </c>
      <c r="H10" s="12"/>
      <c r="I10" s="12"/>
    </row>
    <row r="11" spans="1:9" s="25" customFormat="1" ht="15" customHeight="1" x14ac:dyDescent="0.35">
      <c r="A11" s="18"/>
      <c r="B11" s="12"/>
      <c r="C11" s="23">
        <v>50</v>
      </c>
      <c r="D11" s="23">
        <v>50</v>
      </c>
      <c r="E11" s="23">
        <f>SUM(C11:D11)</f>
        <v>100</v>
      </c>
      <c r="F11" s="23">
        <v>75</v>
      </c>
      <c r="G11" s="23">
        <f>SUM(E11:F11)</f>
        <v>175</v>
      </c>
      <c r="H11" s="12"/>
      <c r="I11" s="12"/>
    </row>
    <row r="12" spans="1:9" s="25" customFormat="1" ht="15" customHeight="1" x14ac:dyDescent="0.35">
      <c r="A12" s="18"/>
      <c r="B12" s="12"/>
      <c r="C12" s="23">
        <v>50</v>
      </c>
      <c r="D12" s="23">
        <v>60</v>
      </c>
      <c r="E12" s="23">
        <f>SUM(C12:D12)</f>
        <v>110</v>
      </c>
      <c r="F12" s="23">
        <v>75</v>
      </c>
      <c r="G12" s="23">
        <f>SUM(E12:F12)</f>
        <v>185</v>
      </c>
      <c r="H12" s="12"/>
      <c r="I12" s="12"/>
    </row>
    <row r="13" spans="1:9" s="25" customFormat="1" ht="15" customHeight="1" x14ac:dyDescent="0.35">
      <c r="A13" s="18"/>
      <c r="B13" s="12"/>
      <c r="C13" s="23">
        <v>50</v>
      </c>
      <c r="D13" s="23">
        <v>70</v>
      </c>
      <c r="E13" s="23">
        <f>SUM(C13:D13)</f>
        <v>120</v>
      </c>
      <c r="F13" s="23">
        <v>75</v>
      </c>
      <c r="G13" s="23">
        <f>SUM(E13:F13)</f>
        <v>195</v>
      </c>
      <c r="H13" s="12"/>
      <c r="I13" s="12"/>
    </row>
    <row r="14" spans="1:9" s="25" customFormat="1" ht="15" customHeight="1" x14ac:dyDescent="0.35">
      <c r="A14" s="18"/>
      <c r="B14" s="12"/>
      <c r="C14" s="31">
        <v>50</v>
      </c>
      <c r="D14" s="31">
        <v>80</v>
      </c>
      <c r="E14" s="31">
        <f>SUM(C14:D14)</f>
        <v>130</v>
      </c>
      <c r="F14" s="31">
        <v>75</v>
      </c>
      <c r="G14" s="31">
        <f>SUM(E14:F14)</f>
        <v>205</v>
      </c>
      <c r="H14" s="12"/>
      <c r="I14" s="12"/>
    </row>
    <row r="15" spans="1:9" s="25" customFormat="1" ht="15" customHeight="1" x14ac:dyDescent="0.35">
      <c r="A15" s="18"/>
      <c r="B15" s="12"/>
      <c r="C15" s="22">
        <f>SUM(C11:C14)</f>
        <v>200</v>
      </c>
      <c r="D15" s="23"/>
      <c r="E15" s="23"/>
      <c r="F15" s="23"/>
      <c r="G15" s="23"/>
      <c r="H15" s="12"/>
      <c r="I15" s="12"/>
    </row>
    <row r="16" spans="1:9" s="25" customFormat="1" ht="15" customHeight="1" x14ac:dyDescent="0.35">
      <c r="A16" s="18"/>
      <c r="B16" s="12"/>
      <c r="H16" s="12"/>
      <c r="I16" s="12"/>
    </row>
    <row r="17" spans="1:9" s="25" customFormat="1" ht="15" customHeight="1" x14ac:dyDescent="0.35">
      <c r="A17" s="18"/>
      <c r="B17" s="12"/>
      <c r="H17" s="12"/>
      <c r="I17" s="12"/>
    </row>
    <row r="18" spans="1:9" s="25" customFormat="1" ht="15" customHeight="1" x14ac:dyDescent="0.35">
      <c r="A18" s="18"/>
      <c r="B18" s="12"/>
      <c r="C18" s="12"/>
      <c r="D18" s="12"/>
      <c r="E18" s="12"/>
      <c r="F18" s="12"/>
      <c r="G18" s="12"/>
      <c r="H18" s="12"/>
      <c r="I18" s="12"/>
    </row>
    <row r="19" spans="1:9" s="25" customFormat="1" ht="15" customHeight="1" x14ac:dyDescent="0.35">
      <c r="A19" s="18"/>
      <c r="B19" s="12"/>
      <c r="C19" s="12"/>
      <c r="D19" s="12"/>
      <c r="E19" s="12"/>
      <c r="F19" s="12"/>
      <c r="G19" s="12"/>
      <c r="H19" s="12"/>
      <c r="I19" s="12"/>
    </row>
    <row r="20" spans="1:9" s="25" customFormat="1" ht="15" customHeight="1" x14ac:dyDescent="0.35">
      <c r="A20" s="18"/>
      <c r="B20" s="12"/>
      <c r="C20" s="12"/>
      <c r="D20" s="12"/>
      <c r="E20" s="12"/>
      <c r="F20" s="12"/>
      <c r="G20" s="12"/>
      <c r="H20" s="12"/>
      <c r="I20" s="12"/>
    </row>
    <row r="21" spans="1:9" s="25" customFormat="1" ht="15" customHeight="1" x14ac:dyDescent="0.35">
      <c r="A21" s="18"/>
      <c r="B21" s="12"/>
      <c r="C21" s="12"/>
      <c r="D21" s="12"/>
      <c r="E21" s="12"/>
      <c r="F21" s="12"/>
      <c r="G21" s="12"/>
      <c r="H21" s="12"/>
      <c r="I21" s="12"/>
    </row>
    <row r="22" spans="1:9" s="25" customFormat="1" ht="15" customHeight="1" x14ac:dyDescent="0.35">
      <c r="A22" s="18"/>
      <c r="B22" s="12"/>
    </row>
    <row r="23" spans="1:9" s="25" customFormat="1" ht="15" customHeight="1" x14ac:dyDescent="0.35">
      <c r="A23" s="18"/>
      <c r="B23" s="12"/>
    </row>
    <row r="24" spans="1:9" s="25" customFormat="1" ht="15" customHeight="1" x14ac:dyDescent="0.35">
      <c r="A24" s="18"/>
      <c r="B24" s="12"/>
    </row>
    <row r="27" spans="1:9" ht="15" customHeight="1" x14ac:dyDescent="0.35">
      <c r="A27" s="18" t="s">
        <v>120</v>
      </c>
    </row>
    <row r="28" spans="1:9" ht="15" customHeight="1" x14ac:dyDescent="0.35">
      <c r="A28" s="18" t="s">
        <v>119</v>
      </c>
    </row>
    <row r="29" spans="1:9" ht="15" customHeight="1" x14ac:dyDescent="0.35">
      <c r="A29" s="18" t="s">
        <v>118</v>
      </c>
    </row>
    <row r="30" spans="1:9" ht="15" customHeight="1" x14ac:dyDescent="0.35">
      <c r="A30" s="18" t="s">
        <v>117</v>
      </c>
    </row>
    <row r="31" spans="1:9" ht="15" customHeight="1" x14ac:dyDescent="0.35">
      <c r="A31" s="18" t="s">
        <v>116</v>
      </c>
    </row>
    <row r="33" spans="3:9" ht="15" customHeight="1" x14ac:dyDescent="0.35">
      <c r="C33" s="24" t="s">
        <v>115</v>
      </c>
      <c r="D33" s="24" t="s">
        <v>114</v>
      </c>
      <c r="E33" s="24" t="s">
        <v>113</v>
      </c>
      <c r="F33" s="24" t="s">
        <v>112</v>
      </c>
      <c r="G33" s="12"/>
      <c r="H33" s="12"/>
      <c r="I33" s="12"/>
    </row>
    <row r="34" spans="3:9" ht="15" customHeight="1" x14ac:dyDescent="0.35">
      <c r="C34" s="30" t="s">
        <v>111</v>
      </c>
      <c r="D34" s="30" t="s">
        <v>77</v>
      </c>
      <c r="E34" s="23" t="s">
        <v>75</v>
      </c>
      <c r="F34" s="23">
        <v>100</v>
      </c>
      <c r="G34" s="12"/>
      <c r="H34" s="12"/>
      <c r="I34" s="12"/>
    </row>
    <row r="35" spans="3:9" ht="15" customHeight="1" x14ac:dyDescent="0.35">
      <c r="C35" s="23"/>
      <c r="D35" s="23"/>
      <c r="E35" s="23" t="s">
        <v>73</v>
      </c>
      <c r="F35" s="23">
        <v>200</v>
      </c>
      <c r="G35" s="12"/>
      <c r="H35" s="12"/>
      <c r="I35" s="12"/>
    </row>
    <row r="36" spans="3:9" ht="15" customHeight="1" x14ac:dyDescent="0.35">
      <c r="C36" s="23"/>
      <c r="D36" s="23"/>
      <c r="E36" s="23" t="s">
        <v>71</v>
      </c>
      <c r="F36" s="23">
        <v>50</v>
      </c>
      <c r="G36" s="12"/>
      <c r="H36" s="12"/>
      <c r="I36" s="12"/>
    </row>
    <row r="37" spans="3:9" ht="15" customHeight="1" x14ac:dyDescent="0.35">
      <c r="C37" s="23"/>
      <c r="D37" s="23"/>
      <c r="E37" s="23" t="s">
        <v>110</v>
      </c>
      <c r="F37" s="23">
        <v>100</v>
      </c>
      <c r="G37" s="12"/>
      <c r="H37" s="12"/>
      <c r="I37" s="12"/>
    </row>
    <row r="38" spans="3:9" ht="15" customHeight="1" x14ac:dyDescent="0.35">
      <c r="C38" s="12"/>
      <c r="D38" s="12"/>
      <c r="E38" s="12"/>
      <c r="F38" s="12"/>
      <c r="G38" s="12"/>
      <c r="H38" s="12"/>
      <c r="I38" s="12"/>
    </row>
    <row r="39" spans="3:9" ht="15" customHeight="1" x14ac:dyDescent="0.35">
      <c r="C39" s="12"/>
      <c r="D39" s="12"/>
      <c r="E39" s="12"/>
      <c r="F39" s="12"/>
      <c r="G39" s="12"/>
      <c r="H39" s="12"/>
      <c r="I39" s="12"/>
    </row>
    <row r="40" spans="3:9" ht="15" customHeight="1" x14ac:dyDescent="0.35">
      <c r="C40" s="12"/>
      <c r="D40" s="12"/>
      <c r="E40" s="12"/>
      <c r="F40" s="12"/>
      <c r="G40" s="12"/>
      <c r="H40" s="12"/>
      <c r="I40" s="12"/>
    </row>
    <row r="41" spans="3:9" ht="15" customHeight="1" x14ac:dyDescent="0.35">
      <c r="C41" s="12"/>
      <c r="D41" s="12"/>
      <c r="E41" s="12"/>
      <c r="F41" s="12"/>
      <c r="G41" s="12"/>
      <c r="H41" s="12"/>
      <c r="I41" s="12"/>
    </row>
    <row r="42" spans="3:9" ht="15" customHeight="1" x14ac:dyDescent="0.35">
      <c r="C42" s="12"/>
      <c r="D42" s="12"/>
      <c r="E42" s="12"/>
      <c r="F42" s="12"/>
      <c r="G42" s="12"/>
      <c r="H42" s="12"/>
      <c r="I42" s="12"/>
    </row>
    <row r="43" spans="3:9" ht="15" customHeight="1" x14ac:dyDescent="0.35">
      <c r="C43" s="12"/>
      <c r="D43" s="12"/>
      <c r="E43" s="12"/>
      <c r="F43" s="12"/>
      <c r="G43" s="12"/>
      <c r="H43" s="12"/>
      <c r="I43" s="12"/>
    </row>
    <row r="44" spans="3:9" ht="15" customHeight="1" x14ac:dyDescent="0.35">
      <c r="C44" s="12"/>
      <c r="D44" s="12"/>
      <c r="E44" s="12"/>
      <c r="F44" s="12"/>
      <c r="G44" s="12"/>
      <c r="H44" s="12"/>
      <c r="I44" s="12"/>
    </row>
    <row r="45" spans="3:9" ht="15" customHeight="1" x14ac:dyDescent="0.35">
      <c r="C45" s="12"/>
      <c r="D45" s="12"/>
      <c r="E45" s="12"/>
      <c r="F45" s="12"/>
      <c r="G45" s="12"/>
      <c r="H45" s="12"/>
      <c r="I45" s="12"/>
    </row>
    <row r="46" spans="3:9" ht="15" customHeight="1" thickBot="1" x14ac:dyDescent="0.4">
      <c r="C46" s="24"/>
      <c r="D46" s="24" t="s">
        <v>109</v>
      </c>
      <c r="E46" s="24"/>
      <c r="F46" s="24"/>
      <c r="G46" s="12"/>
      <c r="H46" s="12"/>
      <c r="I46" s="12"/>
    </row>
    <row r="47" spans="3:9" ht="15" customHeight="1" thickTop="1" thickBot="1" x14ac:dyDescent="0.4">
      <c r="C47" s="30" t="s">
        <v>108</v>
      </c>
      <c r="D47" s="23">
        <v>35</v>
      </c>
      <c r="E47" s="23">
        <v>44</v>
      </c>
      <c r="F47" s="23">
        <v>79</v>
      </c>
      <c r="G47" s="12"/>
      <c r="H47" s="20" t="s">
        <v>107</v>
      </c>
      <c r="I47" s="12"/>
    </row>
    <row r="48" spans="3:9" ht="15" customHeight="1" thickTop="1" x14ac:dyDescent="0.35">
      <c r="C48" s="23"/>
      <c r="D48" s="23">
        <v>74</v>
      </c>
      <c r="E48" s="23">
        <v>64</v>
      </c>
      <c r="F48" s="23">
        <v>56</v>
      </c>
      <c r="G48" s="12"/>
      <c r="H48" s="23"/>
      <c r="I48" s="12"/>
    </row>
    <row r="49" spans="3:9" ht="15" customHeight="1" x14ac:dyDescent="0.35">
      <c r="C49" s="23"/>
      <c r="D49" s="23">
        <v>82</v>
      </c>
      <c r="E49" s="23">
        <v>50</v>
      </c>
      <c r="F49" s="23">
        <v>83</v>
      </c>
      <c r="G49" s="12"/>
      <c r="H49" s="23"/>
      <c r="I49" s="12"/>
    </row>
    <row r="50" spans="3:9" ht="15" customHeight="1" x14ac:dyDescent="0.35">
      <c r="C50" s="23"/>
      <c r="D50" s="23">
        <v>90</v>
      </c>
      <c r="E50" s="23">
        <v>22</v>
      </c>
      <c r="F50" s="23">
        <v>89</v>
      </c>
      <c r="G50" s="12"/>
      <c r="H50" s="23"/>
      <c r="I50" s="12"/>
    </row>
    <row r="51" spans="3:9" ht="15" customHeight="1" x14ac:dyDescent="0.35">
      <c r="C51" s="12"/>
      <c r="D51" s="12"/>
      <c r="E51" s="12"/>
      <c r="F51" s="12"/>
      <c r="G51" s="12"/>
      <c r="H51" s="12"/>
      <c r="I51" s="12"/>
    </row>
    <row r="52" spans="3:9" ht="15" customHeight="1" x14ac:dyDescent="0.35">
      <c r="C52" s="12"/>
      <c r="D52" s="12"/>
      <c r="E52" s="12"/>
      <c r="F52" s="12"/>
      <c r="G52" s="12"/>
      <c r="H52" s="12"/>
      <c r="I52" s="12"/>
    </row>
    <row r="53" spans="3:9" ht="15" customHeight="1" x14ac:dyDescent="0.35">
      <c r="C53" s="12"/>
      <c r="D53" s="12"/>
      <c r="E53" s="12"/>
      <c r="F53" s="12"/>
      <c r="G53" s="12"/>
      <c r="H53" s="12"/>
      <c r="I53" s="12"/>
    </row>
    <row r="54" spans="3:9" ht="15" customHeight="1" x14ac:dyDescent="0.35">
      <c r="C54" s="12"/>
      <c r="D54" s="12"/>
      <c r="E54" s="12"/>
      <c r="F54" s="12"/>
      <c r="G54" s="12"/>
      <c r="H54" s="12"/>
      <c r="I54" s="12"/>
    </row>
    <row r="55" spans="3:9" ht="15" customHeight="1" x14ac:dyDescent="0.35">
      <c r="C55" s="12"/>
      <c r="D55" s="12"/>
      <c r="E55" s="12"/>
      <c r="F55" s="12"/>
      <c r="G55" s="12"/>
      <c r="H55" s="12"/>
      <c r="I55" s="12"/>
    </row>
    <row r="56" spans="3:9" ht="15" customHeight="1" x14ac:dyDescent="0.35">
      <c r="C56" s="12"/>
      <c r="D56" s="12"/>
      <c r="E56" s="12"/>
      <c r="F56" s="12"/>
      <c r="G56" s="12"/>
      <c r="H56" s="12"/>
      <c r="I56" s="12"/>
    </row>
    <row r="57" spans="3:9" ht="15" customHeight="1" x14ac:dyDescent="0.35">
      <c r="C57" s="12"/>
      <c r="D57" s="12"/>
      <c r="E57" s="12"/>
      <c r="F57" s="12"/>
      <c r="G57" s="12"/>
      <c r="H57" s="12"/>
      <c r="I57" s="12"/>
    </row>
    <row r="60" spans="3:9" ht="15" customHeight="1" x14ac:dyDescent="0.35">
      <c r="C60" s="24" t="s">
        <v>106</v>
      </c>
      <c r="D60" s="24"/>
      <c r="E60" s="24"/>
      <c r="F60" s="24"/>
      <c r="G60" s="24"/>
      <c r="H60" s="24"/>
    </row>
    <row r="61" spans="3:9" ht="15" customHeight="1" x14ac:dyDescent="0.35">
      <c r="C61" s="30">
        <v>15</v>
      </c>
      <c r="D61" s="30">
        <v>30</v>
      </c>
      <c r="E61" s="23"/>
      <c r="F61" s="23"/>
      <c r="G61" s="23"/>
      <c r="H61" s="23"/>
    </row>
    <row r="67" spans="1:1" ht="15" customHeight="1" x14ac:dyDescent="0.35">
      <c r="A67" s="18" t="s">
        <v>41</v>
      </c>
    </row>
    <row r="68" spans="1:1" ht="15" customHeight="1" x14ac:dyDescent="0.35">
      <c r="A68" s="29" t="s">
        <v>105</v>
      </c>
    </row>
    <row r="69" spans="1:1" ht="15" customHeight="1" x14ac:dyDescent="0.35">
      <c r="A69" s="29" t="s">
        <v>104</v>
      </c>
    </row>
    <row r="70" spans="1:1" ht="15" customHeight="1" x14ac:dyDescent="0.35">
      <c r="A70" s="18" t="s">
        <v>36</v>
      </c>
    </row>
  </sheetData>
  <phoneticPr fontId="2"/>
  <hyperlinks>
    <hyperlink ref="A68" r:id="rId1" tooltip="ワークシート セルへのデータの自動埋め込みについて Web を参照するときに選択します" xr:uid="{00000000-0004-0000-0200-000000000000}"/>
    <hyperlink ref="A69" r:id="rId2" tooltip="隣接セルへの数式の埋め込みについて Web を参照するときに選択します" xr:uid="{00000000-0004-0000-0200-000001000000}"/>
  </hyperlinks>
  <pageMargins left="0.7" right="0.7" top="0.75" bottom="0.75" header="0.3" footer="0.3"/>
  <pageSetup paperSize="9"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91"/>
  <sheetViews>
    <sheetView showGridLines="0" zoomScaleNormal="100" zoomScalePageLayoutView="125" workbookViewId="0"/>
  </sheetViews>
  <sheetFormatPr defaultColWidth="10" defaultRowHeight="15" customHeight="1" x14ac:dyDescent="0.35"/>
  <cols>
    <col min="1" max="1" width="14.33203125" style="18" customWidth="1"/>
    <col min="2" max="2" width="69.5" style="12" customWidth="1"/>
    <col min="3" max="3" width="38.08203125" style="17" customWidth="1"/>
    <col min="4" max="4" width="11.58203125" style="17" customWidth="1"/>
    <col min="5" max="5" width="11.08203125" style="17" customWidth="1"/>
    <col min="6" max="7" width="17.58203125" style="32" customWidth="1"/>
    <col min="8" max="8" width="11.08203125" style="17" customWidth="1"/>
    <col min="9" max="16384" width="10" style="17"/>
  </cols>
  <sheetData>
    <row r="1" spans="1:8" ht="60" customHeight="1" x14ac:dyDescent="0.35">
      <c r="A1" s="18" t="s">
        <v>192</v>
      </c>
      <c r="C1" s="12"/>
      <c r="D1" s="12"/>
      <c r="E1" s="12"/>
      <c r="F1" s="33"/>
      <c r="G1" s="33"/>
      <c r="H1" s="12"/>
    </row>
    <row r="2" spans="1:8" ht="15" customHeight="1" x14ac:dyDescent="0.35">
      <c r="A2" s="18" t="s">
        <v>191</v>
      </c>
      <c r="C2" s="12"/>
      <c r="D2" s="12"/>
      <c r="E2" s="12"/>
      <c r="F2" s="33"/>
      <c r="G2" s="33"/>
      <c r="H2" s="12"/>
    </row>
    <row r="3" spans="1:8" ht="15" customHeight="1" x14ac:dyDescent="0.35">
      <c r="A3" s="18" t="s">
        <v>190</v>
      </c>
      <c r="C3" s="12"/>
      <c r="D3" s="12"/>
      <c r="E3" s="12"/>
      <c r="F3" s="33"/>
      <c r="G3" s="33"/>
      <c r="H3" s="12"/>
    </row>
    <row r="4" spans="1:8" ht="15" customHeight="1" x14ac:dyDescent="0.35">
      <c r="A4" s="18" t="s">
        <v>189</v>
      </c>
      <c r="C4" s="24" t="s">
        <v>188</v>
      </c>
      <c r="D4" s="24" t="s">
        <v>156</v>
      </c>
      <c r="E4" s="24" t="s">
        <v>153</v>
      </c>
      <c r="F4" s="33"/>
      <c r="G4" s="33"/>
      <c r="H4" s="12"/>
    </row>
    <row r="5" spans="1:8" s="25" customFormat="1" ht="15" customHeight="1" x14ac:dyDescent="0.35">
      <c r="A5" s="18" t="s">
        <v>187</v>
      </c>
      <c r="B5" s="12"/>
      <c r="C5" s="43" t="s">
        <v>186</v>
      </c>
      <c r="D5" s="44"/>
      <c r="E5" s="41" t="s">
        <v>185</v>
      </c>
      <c r="F5" s="33"/>
      <c r="G5" s="33"/>
      <c r="H5" s="12"/>
    </row>
    <row r="6" spans="1:8" s="25" customFormat="1" ht="15" customHeight="1" x14ac:dyDescent="0.35">
      <c r="A6" s="18" t="s">
        <v>184</v>
      </c>
      <c r="B6" s="12"/>
      <c r="C6" s="43" t="s">
        <v>183</v>
      </c>
      <c r="D6" s="42"/>
      <c r="E6" s="41"/>
      <c r="F6" s="33"/>
      <c r="G6" s="33"/>
      <c r="H6" s="12"/>
    </row>
    <row r="7" spans="1:8" s="25" customFormat="1" ht="15" customHeight="1" x14ac:dyDescent="0.35">
      <c r="A7" s="18" t="s">
        <v>182</v>
      </c>
      <c r="B7" s="12"/>
      <c r="C7" s="43" t="s">
        <v>181</v>
      </c>
      <c r="D7" s="42"/>
      <c r="E7" s="41"/>
      <c r="F7" s="33"/>
      <c r="G7" s="33"/>
      <c r="H7" s="12"/>
    </row>
    <row r="8" spans="1:8" s="25" customFormat="1" ht="15" customHeight="1" x14ac:dyDescent="0.35">
      <c r="A8" s="18"/>
      <c r="B8" s="12"/>
      <c r="C8" s="43" t="s">
        <v>180</v>
      </c>
      <c r="D8" s="42"/>
      <c r="E8" s="41"/>
      <c r="F8" s="33"/>
      <c r="G8" s="33"/>
      <c r="H8" s="12"/>
    </row>
    <row r="9" spans="1:8" s="25" customFormat="1" ht="15" customHeight="1" x14ac:dyDescent="0.35">
      <c r="A9" s="18"/>
      <c r="B9" s="12"/>
      <c r="C9" s="40" t="s">
        <v>179</v>
      </c>
      <c r="D9" s="39"/>
      <c r="E9" s="38"/>
      <c r="F9" s="33"/>
      <c r="G9" s="33"/>
      <c r="H9" s="12"/>
    </row>
    <row r="10" spans="1:8" s="25" customFormat="1" ht="15" customHeight="1" x14ac:dyDescent="0.35">
      <c r="A10" s="18"/>
      <c r="B10" s="12"/>
      <c r="C10" s="12"/>
      <c r="D10" s="12"/>
      <c r="E10" s="12"/>
      <c r="F10" s="33"/>
      <c r="G10" s="33"/>
      <c r="H10" s="12"/>
    </row>
    <row r="11" spans="1:8" s="25" customFormat="1" ht="15" customHeight="1" x14ac:dyDescent="0.35">
      <c r="A11" s="18"/>
      <c r="B11" s="12"/>
      <c r="C11" s="12"/>
      <c r="D11" s="12"/>
      <c r="E11" s="12"/>
      <c r="F11" s="33"/>
      <c r="G11" s="33"/>
      <c r="H11" s="12"/>
    </row>
    <row r="12" spans="1:8" s="25" customFormat="1" ht="15" customHeight="1" x14ac:dyDescent="0.35">
      <c r="A12" s="18"/>
      <c r="B12" s="12"/>
      <c r="C12" s="12"/>
      <c r="D12" s="12"/>
      <c r="E12" s="12"/>
      <c r="F12" s="33"/>
      <c r="G12" s="33"/>
      <c r="H12" s="12"/>
    </row>
    <row r="13" spans="1:8" s="25" customFormat="1" ht="15" customHeight="1" x14ac:dyDescent="0.35">
      <c r="A13" s="18"/>
      <c r="B13" s="12"/>
      <c r="C13" s="12"/>
      <c r="D13" s="12"/>
      <c r="E13" s="12"/>
      <c r="F13" s="33"/>
      <c r="G13" s="33"/>
      <c r="H13" s="12"/>
    </row>
    <row r="14" spans="1:8" s="25" customFormat="1" ht="15" customHeight="1" x14ac:dyDescent="0.35">
      <c r="A14" s="18"/>
      <c r="B14" s="12"/>
      <c r="C14" s="12"/>
      <c r="D14" s="12"/>
      <c r="E14" s="12"/>
      <c r="F14" s="33"/>
      <c r="G14" s="33"/>
      <c r="H14" s="12"/>
    </row>
    <row r="15" spans="1:8" s="25" customFormat="1" ht="15" customHeight="1" x14ac:dyDescent="0.35">
      <c r="A15" s="18"/>
      <c r="B15" s="12"/>
      <c r="C15" s="12"/>
      <c r="D15" s="12"/>
      <c r="E15" s="12"/>
      <c r="F15" s="33"/>
      <c r="G15" s="33"/>
      <c r="H15" s="12"/>
    </row>
    <row r="16" spans="1:8" s="25" customFormat="1" ht="15" customHeight="1" x14ac:dyDescent="0.35">
      <c r="A16" s="18"/>
      <c r="B16" s="12"/>
      <c r="C16" s="12"/>
      <c r="D16" s="12"/>
      <c r="E16" s="12"/>
      <c r="F16" s="33"/>
      <c r="G16" s="33"/>
      <c r="H16" s="12"/>
    </row>
    <row r="17" spans="1:8" s="25" customFormat="1" ht="15" customHeight="1" x14ac:dyDescent="0.35">
      <c r="A17" s="18"/>
      <c r="B17" s="12"/>
      <c r="C17" s="12"/>
      <c r="D17" s="12"/>
      <c r="E17" s="12"/>
      <c r="F17" s="33"/>
      <c r="G17" s="33"/>
      <c r="H17" s="12"/>
    </row>
    <row r="18" spans="1:8" s="25" customFormat="1" ht="15" customHeight="1" x14ac:dyDescent="0.35">
      <c r="A18" s="18"/>
      <c r="B18" s="12"/>
      <c r="C18" s="12"/>
      <c r="D18" s="12"/>
      <c r="E18" s="12"/>
      <c r="F18" s="33"/>
      <c r="G18" s="33"/>
      <c r="H18" s="12"/>
    </row>
    <row r="19" spans="1:8" s="25" customFormat="1" ht="15" customHeight="1" x14ac:dyDescent="0.35">
      <c r="A19" s="18"/>
      <c r="B19" s="12"/>
      <c r="C19" s="12"/>
      <c r="D19" s="12"/>
      <c r="E19" s="12"/>
      <c r="F19" s="33"/>
      <c r="G19" s="33"/>
      <c r="H19" s="12"/>
    </row>
    <row r="20" spans="1:8" s="25" customFormat="1" ht="15" customHeight="1" x14ac:dyDescent="0.35">
      <c r="A20" s="18"/>
      <c r="B20" s="12"/>
      <c r="C20" s="12"/>
      <c r="D20" s="12"/>
      <c r="E20" s="12"/>
      <c r="F20" s="33"/>
      <c r="G20" s="33"/>
      <c r="H20" s="12"/>
    </row>
    <row r="21" spans="1:8" s="25" customFormat="1" ht="15" customHeight="1" x14ac:dyDescent="0.35">
      <c r="A21" s="18"/>
      <c r="B21" s="12"/>
      <c r="C21" s="12"/>
      <c r="D21" s="12"/>
      <c r="E21" s="12"/>
      <c r="F21" s="33"/>
      <c r="G21" s="33"/>
      <c r="H21" s="12"/>
    </row>
    <row r="22" spans="1:8" s="25" customFormat="1" ht="15" customHeight="1" x14ac:dyDescent="0.35">
      <c r="A22" s="18"/>
      <c r="B22" s="12"/>
      <c r="F22" s="37"/>
      <c r="G22" s="37"/>
    </row>
    <row r="23" spans="1:8" s="25" customFormat="1" ht="15" customHeight="1" x14ac:dyDescent="0.35">
      <c r="A23" s="18"/>
      <c r="B23" s="12"/>
      <c r="F23" s="37"/>
      <c r="G23" s="37"/>
    </row>
    <row r="24" spans="1:8" s="25" customFormat="1" ht="15" customHeight="1" x14ac:dyDescent="0.35">
      <c r="A24" s="18"/>
      <c r="B24" s="12"/>
      <c r="F24" s="37"/>
      <c r="G24" s="37"/>
    </row>
    <row r="28" spans="1:8" ht="15" customHeight="1" x14ac:dyDescent="0.35">
      <c r="A28" s="18" t="s">
        <v>178</v>
      </c>
    </row>
    <row r="29" spans="1:8" ht="15" customHeight="1" x14ac:dyDescent="0.35">
      <c r="A29" s="18" t="s">
        <v>177</v>
      </c>
    </row>
    <row r="30" spans="1:8" ht="15" customHeight="1" x14ac:dyDescent="0.35">
      <c r="A30" s="18" t="s">
        <v>176</v>
      </c>
      <c r="C30" s="12"/>
      <c r="D30" s="12"/>
      <c r="E30" s="12"/>
      <c r="F30" s="33"/>
    </row>
    <row r="31" spans="1:8" ht="15" customHeight="1" x14ac:dyDescent="0.35">
      <c r="A31" s="18" t="s">
        <v>175</v>
      </c>
      <c r="C31" s="24" t="s">
        <v>174</v>
      </c>
      <c r="D31" s="24" t="s">
        <v>156</v>
      </c>
      <c r="E31" s="24" t="s">
        <v>153</v>
      </c>
      <c r="F31" s="34" t="s">
        <v>173</v>
      </c>
    </row>
    <row r="32" spans="1:8" ht="15" customHeight="1" x14ac:dyDescent="0.35">
      <c r="A32" s="18" t="s">
        <v>172</v>
      </c>
      <c r="C32" s="23" t="s">
        <v>171</v>
      </c>
      <c r="D32" s="12"/>
      <c r="E32" s="12"/>
      <c r="F32" s="12"/>
      <c r="G32" s="12"/>
    </row>
    <row r="33" spans="1:8" ht="15" customHeight="1" x14ac:dyDescent="0.35">
      <c r="A33" s="18" t="s">
        <v>170</v>
      </c>
      <c r="C33" s="23" t="s">
        <v>169</v>
      </c>
      <c r="D33" s="12"/>
      <c r="E33" s="12"/>
      <c r="F33" s="12"/>
      <c r="G33" s="12"/>
      <c r="H33" s="12"/>
    </row>
    <row r="34" spans="1:8" ht="15" customHeight="1" x14ac:dyDescent="0.35">
      <c r="A34" s="18" t="s">
        <v>168</v>
      </c>
      <c r="C34" s="23" t="s">
        <v>167</v>
      </c>
      <c r="D34" s="12"/>
      <c r="E34" s="12"/>
      <c r="F34" s="12"/>
      <c r="G34" s="12"/>
      <c r="H34" s="12"/>
    </row>
    <row r="35" spans="1:8" ht="15" customHeight="1" x14ac:dyDescent="0.35">
      <c r="A35" s="18" t="s">
        <v>166</v>
      </c>
      <c r="C35" s="23" t="s">
        <v>165</v>
      </c>
      <c r="D35" s="12"/>
      <c r="E35" s="12"/>
      <c r="F35" s="12"/>
      <c r="G35" s="12"/>
      <c r="H35" s="12"/>
    </row>
    <row r="36" spans="1:8" ht="15" customHeight="1" x14ac:dyDescent="0.35">
      <c r="A36" s="18" t="s">
        <v>164</v>
      </c>
      <c r="C36" s="23" t="s">
        <v>163</v>
      </c>
      <c r="D36" s="12"/>
      <c r="E36" s="12"/>
      <c r="F36" s="12"/>
      <c r="G36" s="12"/>
      <c r="H36" s="12"/>
    </row>
    <row r="37" spans="1:8" ht="15" customHeight="1" x14ac:dyDescent="0.35">
      <c r="C37" s="23" t="s">
        <v>162</v>
      </c>
      <c r="D37" s="12"/>
      <c r="E37" s="12"/>
      <c r="F37" s="12"/>
      <c r="G37" s="12"/>
      <c r="H37" s="12"/>
    </row>
    <row r="38" spans="1:8" ht="15" customHeight="1" x14ac:dyDescent="0.35">
      <c r="C38" s="23" t="s">
        <v>161</v>
      </c>
      <c r="D38" s="12"/>
      <c r="E38" s="12"/>
      <c r="F38" s="12"/>
      <c r="G38" s="12"/>
      <c r="H38" s="12"/>
    </row>
    <row r="39" spans="1:8" ht="15" customHeight="1" x14ac:dyDescent="0.35">
      <c r="C39" s="31" t="s">
        <v>160</v>
      </c>
      <c r="D39" s="36"/>
      <c r="E39" s="36"/>
      <c r="F39" s="36"/>
      <c r="G39" s="12"/>
      <c r="H39" s="12"/>
    </row>
    <row r="40" spans="1:8" ht="15" customHeight="1" x14ac:dyDescent="0.35">
      <c r="C40" s="35"/>
      <c r="D40" s="35"/>
      <c r="E40" s="35"/>
      <c r="F40" s="35"/>
      <c r="G40" s="33"/>
      <c r="H40" s="12"/>
    </row>
    <row r="41" spans="1:8" ht="15" customHeight="1" x14ac:dyDescent="0.35">
      <c r="C41" s="12"/>
      <c r="D41" s="12"/>
      <c r="E41" s="12"/>
      <c r="F41" s="33"/>
      <c r="G41" s="33"/>
      <c r="H41" s="12"/>
    </row>
    <row r="42" spans="1:8" ht="15" customHeight="1" x14ac:dyDescent="0.35">
      <c r="C42" s="12"/>
      <c r="D42" s="12"/>
      <c r="E42" s="12"/>
      <c r="F42" s="33"/>
      <c r="G42" s="33"/>
      <c r="H42" s="12"/>
    </row>
    <row r="43" spans="1:8" ht="15" customHeight="1" x14ac:dyDescent="0.35">
      <c r="C43" s="12"/>
      <c r="D43" s="12"/>
      <c r="E43" s="12"/>
      <c r="F43" s="33"/>
      <c r="G43" s="12"/>
      <c r="H43" s="12"/>
    </row>
    <row r="44" spans="1:8" ht="15" customHeight="1" x14ac:dyDescent="0.35">
      <c r="C44" s="12"/>
      <c r="D44" s="12"/>
      <c r="E44" s="12"/>
      <c r="F44" s="33"/>
      <c r="G44" s="12"/>
      <c r="H44" s="12"/>
    </row>
    <row r="45" spans="1:8" ht="15" customHeight="1" x14ac:dyDescent="0.35">
      <c r="C45" s="12"/>
      <c r="D45" s="12"/>
      <c r="E45" s="12"/>
      <c r="F45" s="33"/>
      <c r="G45" s="12"/>
      <c r="H45" s="12"/>
    </row>
    <row r="46" spans="1:8" ht="15" customHeight="1" x14ac:dyDescent="0.35">
      <c r="C46" s="12"/>
      <c r="D46" s="12"/>
      <c r="E46" s="12"/>
      <c r="F46" s="33"/>
      <c r="G46" s="12"/>
      <c r="H46" s="12"/>
    </row>
    <row r="47" spans="1:8" ht="15" customHeight="1" x14ac:dyDescent="0.35">
      <c r="C47" s="12"/>
      <c r="D47" s="12"/>
      <c r="E47" s="12"/>
      <c r="F47" s="33"/>
      <c r="G47" s="12"/>
      <c r="H47" s="12"/>
    </row>
    <row r="48" spans="1:8" ht="15" customHeight="1" x14ac:dyDescent="0.35">
      <c r="C48" s="12"/>
      <c r="D48" s="12"/>
      <c r="E48" s="12"/>
      <c r="F48" s="33"/>
      <c r="G48" s="12"/>
      <c r="H48" s="12"/>
    </row>
    <row r="49" spans="1:8" ht="15" customHeight="1" x14ac:dyDescent="0.35">
      <c r="C49" s="12"/>
      <c r="D49" s="12"/>
      <c r="E49" s="12"/>
      <c r="F49" s="33"/>
      <c r="G49" s="12"/>
      <c r="H49" s="12"/>
    </row>
    <row r="50" spans="1:8" ht="15" customHeight="1" x14ac:dyDescent="0.35">
      <c r="C50" s="12"/>
      <c r="D50" s="12"/>
      <c r="E50" s="12"/>
      <c r="F50" s="33"/>
      <c r="G50" s="12"/>
      <c r="H50" s="12"/>
    </row>
    <row r="51" spans="1:8" ht="15" customHeight="1" x14ac:dyDescent="0.35">
      <c r="C51" s="12"/>
      <c r="D51" s="12"/>
      <c r="E51" s="12"/>
      <c r="F51" s="33"/>
      <c r="G51" s="12"/>
      <c r="H51" s="12"/>
    </row>
    <row r="52" spans="1:8" ht="15" customHeight="1" x14ac:dyDescent="0.35">
      <c r="C52" s="12"/>
      <c r="D52" s="12"/>
      <c r="E52" s="12"/>
      <c r="F52" s="33"/>
      <c r="G52" s="12"/>
      <c r="H52" s="12"/>
    </row>
    <row r="53" spans="1:8" ht="15" customHeight="1" x14ac:dyDescent="0.35">
      <c r="C53" s="12"/>
      <c r="D53" s="12"/>
      <c r="E53" s="12"/>
      <c r="F53" s="33"/>
      <c r="G53" s="12"/>
      <c r="H53" s="12"/>
    </row>
    <row r="54" spans="1:8" ht="15" customHeight="1" x14ac:dyDescent="0.35">
      <c r="A54" s="18" t="s">
        <v>159</v>
      </c>
      <c r="C54" s="12"/>
      <c r="D54" s="12"/>
      <c r="E54" s="12"/>
      <c r="F54" s="33"/>
      <c r="G54" s="12"/>
      <c r="H54" s="12"/>
    </row>
    <row r="55" spans="1:8" ht="15" customHeight="1" x14ac:dyDescent="0.35">
      <c r="A55" s="18" t="s">
        <v>158</v>
      </c>
      <c r="C55" s="24" t="s">
        <v>157</v>
      </c>
      <c r="E55" s="24" t="s">
        <v>156</v>
      </c>
      <c r="F55" s="34" t="s">
        <v>155</v>
      </c>
      <c r="G55" s="24" t="s">
        <v>154</v>
      </c>
      <c r="H55" s="24" t="s">
        <v>153</v>
      </c>
    </row>
    <row r="56" spans="1:8" ht="15" customHeight="1" x14ac:dyDescent="0.35">
      <c r="A56" s="18" t="s">
        <v>152</v>
      </c>
      <c r="C56" s="23" t="s">
        <v>151</v>
      </c>
      <c r="E56" s="22" t="str">
        <f>LEFT(C56,FIND(" ",C56)-1)</f>
        <v>Yvonne</v>
      </c>
      <c r="F56" s="22" t="str">
        <f>RIGHT(C56,LEN(C56)-FIND(" ",C56))</f>
        <v>Francis McKay</v>
      </c>
      <c r="G56" s="22" t="str">
        <f>LEFT(F56,FIND(" ",F56)-1)</f>
        <v>Francis</v>
      </c>
      <c r="H56" s="22" t="str">
        <f>RIGHT(F56,LEN(F56)-FIND(" ",F56))</f>
        <v>McKay</v>
      </c>
    </row>
    <row r="57" spans="1:8" ht="15" customHeight="1" x14ac:dyDescent="0.35">
      <c r="A57" s="18" t="s">
        <v>150</v>
      </c>
      <c r="C57" s="12"/>
      <c r="D57" s="12"/>
      <c r="E57" s="12"/>
      <c r="F57" s="33"/>
      <c r="G57" s="12"/>
      <c r="H57" s="12"/>
    </row>
    <row r="58" spans="1:8" ht="15" customHeight="1" x14ac:dyDescent="0.35">
      <c r="A58" s="18" t="s">
        <v>149</v>
      </c>
      <c r="C58" s="12"/>
      <c r="D58" s="12"/>
      <c r="E58" s="12"/>
      <c r="F58" s="33"/>
      <c r="G58" s="12"/>
      <c r="H58" s="12"/>
    </row>
    <row r="59" spans="1:8" ht="15" customHeight="1" x14ac:dyDescent="0.35">
      <c r="A59" s="18" t="s">
        <v>148</v>
      </c>
      <c r="D59" s="12"/>
      <c r="E59" s="12"/>
      <c r="F59" s="33"/>
      <c r="G59" s="12"/>
      <c r="H59" s="12"/>
    </row>
    <row r="60" spans="1:8" ht="15" customHeight="1" x14ac:dyDescent="0.35">
      <c r="A60" s="18" t="s">
        <v>147</v>
      </c>
      <c r="D60" s="12"/>
      <c r="E60" s="12"/>
      <c r="F60" s="33"/>
      <c r="G60" s="12"/>
      <c r="H60" s="12"/>
    </row>
    <row r="61" spans="1:8" ht="15" customHeight="1" x14ac:dyDescent="0.35">
      <c r="A61" s="18" t="s">
        <v>146</v>
      </c>
      <c r="C61" s="12"/>
      <c r="D61" s="12"/>
      <c r="E61" s="12"/>
      <c r="F61" s="33"/>
      <c r="G61" s="12"/>
      <c r="H61" s="12"/>
    </row>
    <row r="62" spans="1:8" ht="15" customHeight="1" x14ac:dyDescent="0.35">
      <c r="A62" s="18" t="s">
        <v>145</v>
      </c>
      <c r="D62" s="12"/>
      <c r="E62" s="12"/>
      <c r="F62" s="33"/>
      <c r="G62" s="12"/>
      <c r="H62" s="12"/>
    </row>
    <row r="63" spans="1:8" ht="15" customHeight="1" x14ac:dyDescent="0.35">
      <c r="A63" s="18" t="s">
        <v>144</v>
      </c>
      <c r="D63" s="12"/>
      <c r="E63" s="12"/>
      <c r="F63" s="33"/>
      <c r="G63" s="12"/>
      <c r="H63" s="12"/>
    </row>
    <row r="64" spans="1:8" ht="15" customHeight="1" x14ac:dyDescent="0.35">
      <c r="A64" s="18" t="s">
        <v>143</v>
      </c>
      <c r="C64" s="12"/>
      <c r="D64" s="12"/>
      <c r="E64" s="12"/>
      <c r="F64" s="33"/>
      <c r="G64" s="12"/>
      <c r="H64" s="12"/>
    </row>
    <row r="65" spans="1:8" ht="15" customHeight="1" x14ac:dyDescent="0.35">
      <c r="A65" s="18" t="s">
        <v>142</v>
      </c>
      <c r="D65" s="12"/>
      <c r="E65" s="12"/>
      <c r="F65" s="33"/>
      <c r="G65" s="12"/>
      <c r="H65" s="12"/>
    </row>
    <row r="66" spans="1:8" ht="15" customHeight="1" x14ac:dyDescent="0.35">
      <c r="A66" s="19" t="s">
        <v>141</v>
      </c>
      <c r="D66" s="12"/>
      <c r="E66" s="12"/>
      <c r="F66" s="33"/>
      <c r="G66" s="12"/>
      <c r="H66" s="12"/>
    </row>
    <row r="67" spans="1:8" ht="15" customHeight="1" x14ac:dyDescent="0.35">
      <c r="A67" s="18" t="s">
        <v>140</v>
      </c>
      <c r="C67" s="12"/>
      <c r="D67" s="12"/>
      <c r="E67" s="12"/>
      <c r="F67" s="33"/>
      <c r="G67" s="12"/>
      <c r="H67" s="12"/>
    </row>
    <row r="68" spans="1:8" ht="15" customHeight="1" x14ac:dyDescent="0.35">
      <c r="A68" s="18" t="s">
        <v>139</v>
      </c>
      <c r="D68" s="12"/>
      <c r="E68" s="12"/>
      <c r="F68" s="33"/>
      <c r="G68" s="12"/>
      <c r="H68" s="12"/>
    </row>
    <row r="69" spans="1:8" ht="15" customHeight="1" x14ac:dyDescent="0.35">
      <c r="D69" s="12"/>
      <c r="E69" s="12"/>
      <c r="F69" s="33"/>
      <c r="G69" s="33"/>
      <c r="H69" s="12"/>
    </row>
    <row r="70" spans="1:8" ht="15" customHeight="1" x14ac:dyDescent="0.35">
      <c r="C70" s="12"/>
      <c r="D70" s="12"/>
      <c r="E70" s="12"/>
      <c r="F70" s="33"/>
      <c r="G70" s="33"/>
      <c r="H70" s="12"/>
    </row>
    <row r="71" spans="1:8" ht="15" customHeight="1" x14ac:dyDescent="0.35">
      <c r="C71" s="12"/>
      <c r="D71" s="12"/>
      <c r="E71" s="12"/>
      <c r="F71" s="33"/>
      <c r="G71" s="33"/>
      <c r="H71" s="12"/>
    </row>
    <row r="72" spans="1:8" ht="15" customHeight="1" x14ac:dyDescent="0.35">
      <c r="C72" s="12"/>
      <c r="D72" s="12"/>
      <c r="E72" s="12"/>
      <c r="F72" s="33"/>
      <c r="G72" s="33"/>
      <c r="H72" s="12"/>
    </row>
    <row r="73" spans="1:8" ht="15" customHeight="1" x14ac:dyDescent="0.35">
      <c r="C73" s="12"/>
      <c r="D73" s="12"/>
      <c r="E73" s="12"/>
      <c r="F73" s="33"/>
      <c r="G73" s="33"/>
      <c r="H73" s="12"/>
    </row>
    <row r="74" spans="1:8" ht="15" customHeight="1" x14ac:dyDescent="0.35">
      <c r="C74" s="12"/>
      <c r="D74" s="12"/>
      <c r="E74" s="12"/>
      <c r="F74" s="33"/>
      <c r="G74" s="33"/>
      <c r="H74" s="12"/>
    </row>
    <row r="75" spans="1:8" ht="15" customHeight="1" x14ac:dyDescent="0.35">
      <c r="C75" s="12"/>
      <c r="D75" s="12"/>
      <c r="E75" s="12"/>
      <c r="F75" s="33"/>
      <c r="G75" s="33"/>
      <c r="H75" s="12"/>
    </row>
    <row r="76" spans="1:8" ht="15" customHeight="1" x14ac:dyDescent="0.35">
      <c r="C76" s="12"/>
      <c r="D76" s="12"/>
      <c r="E76" s="12"/>
      <c r="F76" s="33"/>
      <c r="G76" s="33"/>
      <c r="H76" s="12"/>
    </row>
    <row r="77" spans="1:8" ht="15" customHeight="1" x14ac:dyDescent="0.35">
      <c r="C77" s="12"/>
      <c r="D77" s="12"/>
      <c r="E77" s="12"/>
      <c r="F77" s="33"/>
      <c r="G77" s="33"/>
      <c r="H77" s="12"/>
    </row>
    <row r="78" spans="1:8" ht="15" customHeight="1" x14ac:dyDescent="0.35">
      <c r="C78" s="12"/>
      <c r="D78" s="12"/>
      <c r="E78" s="12"/>
      <c r="F78" s="33"/>
      <c r="G78" s="33"/>
      <c r="H78" s="12"/>
    </row>
    <row r="79" spans="1:8" ht="15" customHeight="1" x14ac:dyDescent="0.35">
      <c r="C79" s="12"/>
      <c r="D79" s="12"/>
      <c r="E79" s="12"/>
      <c r="F79" s="33"/>
      <c r="G79" s="33"/>
      <c r="H79" s="12"/>
    </row>
    <row r="80" spans="1:8" ht="15" customHeight="1" x14ac:dyDescent="0.35">
      <c r="C80" s="12"/>
      <c r="D80" s="12"/>
      <c r="E80" s="12"/>
      <c r="F80" s="33"/>
      <c r="G80" s="33"/>
      <c r="H80" s="12"/>
    </row>
    <row r="81" spans="1:8" ht="15" customHeight="1" x14ac:dyDescent="0.35">
      <c r="C81" s="12"/>
      <c r="D81" s="12"/>
      <c r="E81" s="12"/>
      <c r="F81" s="33"/>
      <c r="G81" s="33"/>
      <c r="H81" s="12"/>
    </row>
    <row r="82" spans="1:8" ht="15" customHeight="1" x14ac:dyDescent="0.35">
      <c r="C82" s="12"/>
      <c r="D82" s="12"/>
      <c r="E82" s="12"/>
      <c r="F82" s="33"/>
      <c r="G82" s="33"/>
      <c r="H82" s="12"/>
    </row>
    <row r="83" spans="1:8" ht="15" customHeight="1" x14ac:dyDescent="0.35">
      <c r="C83" s="12"/>
      <c r="D83" s="12"/>
      <c r="E83" s="12"/>
      <c r="F83" s="33"/>
      <c r="G83" s="33"/>
      <c r="H83" s="12"/>
    </row>
    <row r="84" spans="1:8" ht="15" customHeight="1" x14ac:dyDescent="0.35">
      <c r="A84" s="18" t="s">
        <v>41</v>
      </c>
      <c r="C84" s="12"/>
      <c r="D84" s="12"/>
      <c r="E84" s="12"/>
      <c r="F84" s="33"/>
      <c r="G84" s="33"/>
      <c r="H84" s="12"/>
    </row>
    <row r="85" spans="1:8" ht="15" customHeight="1" x14ac:dyDescent="0.35">
      <c r="A85" s="29" t="s">
        <v>138</v>
      </c>
      <c r="C85" s="12"/>
      <c r="D85" s="12"/>
      <c r="E85" s="12"/>
      <c r="F85" s="33"/>
      <c r="G85" s="33"/>
      <c r="H85" s="12"/>
    </row>
    <row r="86" spans="1:8" ht="15" customHeight="1" x14ac:dyDescent="0.35">
      <c r="A86" s="29" t="s">
        <v>137</v>
      </c>
      <c r="C86" s="12"/>
      <c r="D86" s="12"/>
      <c r="E86" s="12"/>
      <c r="F86" s="33"/>
      <c r="G86" s="33"/>
      <c r="H86" s="12"/>
    </row>
    <row r="87" spans="1:8" ht="15" customHeight="1" x14ac:dyDescent="0.35">
      <c r="A87" s="29" t="s">
        <v>136</v>
      </c>
    </row>
    <row r="88" spans="1:8" ht="15" customHeight="1" x14ac:dyDescent="0.35">
      <c r="A88" s="29" t="s">
        <v>135</v>
      </c>
    </row>
    <row r="89" spans="1:8" ht="15" customHeight="1" x14ac:dyDescent="0.35">
      <c r="A89" s="29" t="s">
        <v>134</v>
      </c>
    </row>
    <row r="90" spans="1:8" ht="15" customHeight="1" x14ac:dyDescent="0.35">
      <c r="A90" s="29" t="s">
        <v>133</v>
      </c>
    </row>
    <row r="91" spans="1:8" ht="15" customHeight="1" x14ac:dyDescent="0.35">
      <c r="A91" s="18" t="s">
        <v>36</v>
      </c>
    </row>
  </sheetData>
  <phoneticPr fontId="2"/>
  <hyperlinks>
    <hyperlink ref="A85" r:id="rId1" tooltip="テキストのさまざまな列への分割について Web を参照するときに選択します" xr:uid="{00000000-0004-0000-0300-000000000000}"/>
    <hyperlink ref="A86" r:id="rId2" tooltip="データの取得と変換について Web を参照するときに選択します" xr:uid="{00000000-0004-0000-0300-000001000000}"/>
    <hyperlink ref="A87" r:id="rId3" tooltip="LEFT 関数について Web を参照するときに選択します" xr:uid="{00000000-0004-0000-0300-000002000000}"/>
    <hyperlink ref="A88" r:id="rId4" tooltip="RIGHT 関数について Web を参照するときに選択します" xr:uid="{00000000-0004-0000-0300-000003000000}"/>
    <hyperlink ref="A89" r:id="rId5" tooltip="FIND 関数について Web を参照するときに選択します" xr:uid="{00000000-0004-0000-0300-000004000000}"/>
    <hyperlink ref="A90" r:id="rId6" tooltip="LEN 関数について Web を参照するときに選択します" xr:uid="{00000000-0004-0000-0300-000005000000}"/>
  </hyperlinks>
  <pageMargins left="0.7" right="0.7" top="0.75" bottom="0.75" header="0.3" footer="0.3"/>
  <pageSetup paperSize="9" orientation="landscape" r:id="rId7"/>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79"/>
  <sheetViews>
    <sheetView showGridLines="0" zoomScaleNormal="100" zoomScalePageLayoutView="125" workbookViewId="0"/>
  </sheetViews>
  <sheetFormatPr defaultColWidth="10" defaultRowHeight="15" customHeight="1" x14ac:dyDescent="0.35"/>
  <cols>
    <col min="1" max="1" width="14.33203125" style="18" customWidth="1"/>
    <col min="2" max="2" width="69.5" style="12" customWidth="1"/>
    <col min="3" max="16384" width="10" style="17"/>
  </cols>
  <sheetData>
    <row r="1" spans="1:8" ht="60" customHeight="1" x14ac:dyDescent="0.35">
      <c r="A1" s="18" t="s">
        <v>219</v>
      </c>
      <c r="C1" s="12"/>
      <c r="D1" s="12"/>
      <c r="E1" s="12"/>
      <c r="F1" s="12"/>
      <c r="G1" s="12"/>
      <c r="H1" s="12"/>
    </row>
    <row r="2" spans="1:8" ht="15" customHeight="1" x14ac:dyDescent="0.35">
      <c r="A2" s="18" t="s">
        <v>218</v>
      </c>
      <c r="C2" s="12"/>
      <c r="D2" s="12"/>
      <c r="E2" s="12"/>
      <c r="F2" s="12"/>
      <c r="G2" s="12"/>
      <c r="H2" s="12"/>
    </row>
    <row r="3" spans="1:8" ht="15" customHeight="1" x14ac:dyDescent="0.35">
      <c r="A3" s="18" t="s">
        <v>217</v>
      </c>
      <c r="C3" s="12"/>
      <c r="D3" s="12"/>
      <c r="E3" s="12"/>
      <c r="F3" s="12"/>
      <c r="G3" s="12"/>
      <c r="H3" s="12"/>
    </row>
    <row r="4" spans="1:8" ht="15" customHeight="1" x14ac:dyDescent="0.35">
      <c r="A4" s="18" t="s">
        <v>216</v>
      </c>
      <c r="C4" s="12"/>
      <c r="D4" s="12"/>
      <c r="E4" s="12"/>
      <c r="F4" s="12"/>
      <c r="G4" s="12"/>
      <c r="H4" s="12"/>
    </row>
    <row r="5" spans="1:8" s="25" customFormat="1" ht="15" customHeight="1" x14ac:dyDescent="0.35">
      <c r="A5" s="18" t="s">
        <v>215</v>
      </c>
      <c r="B5" s="12"/>
      <c r="C5" s="24" t="s">
        <v>56</v>
      </c>
      <c r="D5" s="23" t="s">
        <v>53</v>
      </c>
      <c r="E5" s="23" t="s">
        <v>51</v>
      </c>
      <c r="F5" s="23" t="s">
        <v>49</v>
      </c>
      <c r="G5" s="23" t="s">
        <v>47</v>
      </c>
      <c r="H5" s="23" t="s">
        <v>45</v>
      </c>
    </row>
    <row r="6" spans="1:8" s="25" customFormat="1" ht="15" customHeight="1" x14ac:dyDescent="0.35">
      <c r="A6" s="18" t="s">
        <v>214</v>
      </c>
      <c r="B6" s="12"/>
      <c r="C6" s="24" t="s">
        <v>55</v>
      </c>
      <c r="D6" s="23">
        <v>50</v>
      </c>
      <c r="E6" s="23">
        <v>100</v>
      </c>
      <c r="F6" s="23">
        <v>40</v>
      </c>
      <c r="G6" s="23">
        <v>50</v>
      </c>
      <c r="H6" s="23">
        <v>20</v>
      </c>
    </row>
    <row r="7" spans="1:8" s="25" customFormat="1" ht="15" customHeight="1" x14ac:dyDescent="0.35">
      <c r="A7" s="18" t="s">
        <v>213</v>
      </c>
      <c r="B7" s="12"/>
      <c r="C7" s="12"/>
      <c r="D7" s="12"/>
      <c r="E7" s="12"/>
      <c r="F7" s="12"/>
      <c r="G7" s="12"/>
      <c r="H7" s="12"/>
    </row>
    <row r="8" spans="1:8" s="25" customFormat="1" ht="15" customHeight="1" x14ac:dyDescent="0.35">
      <c r="A8" s="19" t="s">
        <v>212</v>
      </c>
      <c r="B8" s="12"/>
      <c r="C8" s="12"/>
      <c r="D8" s="12"/>
      <c r="E8" s="12"/>
      <c r="F8" s="12"/>
      <c r="G8" s="12"/>
      <c r="H8" s="12"/>
    </row>
    <row r="9" spans="1:8" s="25" customFormat="1" ht="15" customHeight="1" x14ac:dyDescent="0.35">
      <c r="A9" s="18" t="s">
        <v>211</v>
      </c>
      <c r="B9" s="12" t="s">
        <v>210</v>
      </c>
      <c r="C9" s="22"/>
      <c r="D9" s="12"/>
      <c r="E9" s="12"/>
      <c r="F9" s="12"/>
      <c r="G9" s="12"/>
      <c r="H9" s="12"/>
    </row>
    <row r="10" spans="1:8" s="25" customFormat="1" ht="15" customHeight="1" x14ac:dyDescent="0.35">
      <c r="A10" s="18"/>
      <c r="B10" s="12"/>
      <c r="C10" s="12"/>
      <c r="D10" s="12"/>
      <c r="E10" s="12"/>
      <c r="F10" s="12"/>
      <c r="G10" s="12"/>
      <c r="H10" s="12"/>
    </row>
    <row r="11" spans="1:8" s="25" customFormat="1" ht="15" customHeight="1" x14ac:dyDescent="0.35">
      <c r="A11" s="18"/>
      <c r="B11" s="12"/>
      <c r="C11" s="12"/>
      <c r="D11" s="12"/>
      <c r="E11" s="12"/>
      <c r="F11" s="12"/>
      <c r="G11" s="12"/>
      <c r="H11" s="12"/>
    </row>
    <row r="12" spans="1:8" s="25" customFormat="1" ht="15" customHeight="1" x14ac:dyDescent="0.35">
      <c r="A12" s="18"/>
      <c r="B12" s="12"/>
      <c r="C12" s="12"/>
      <c r="D12" s="12"/>
      <c r="E12" s="12"/>
      <c r="F12" s="12"/>
      <c r="G12" s="12"/>
      <c r="H12" s="12"/>
    </row>
    <row r="13" spans="1:8" s="25" customFormat="1" ht="15" customHeight="1" x14ac:dyDescent="0.35">
      <c r="A13" s="18"/>
      <c r="B13" s="12"/>
      <c r="C13" s="12"/>
      <c r="D13" s="12"/>
      <c r="E13" s="12"/>
      <c r="F13" s="12"/>
      <c r="G13" s="12"/>
      <c r="H13" s="12"/>
    </row>
    <row r="14" spans="1:8" s="25" customFormat="1" ht="15" customHeight="1" x14ac:dyDescent="0.35">
      <c r="A14" s="18"/>
      <c r="B14" s="12"/>
      <c r="C14" s="12"/>
      <c r="D14" s="12"/>
      <c r="E14" s="12"/>
      <c r="F14" s="12"/>
      <c r="G14" s="12"/>
      <c r="H14" s="12"/>
    </row>
    <row r="15" spans="1:8" s="25" customFormat="1" ht="15" customHeight="1" x14ac:dyDescent="0.35">
      <c r="A15" s="18"/>
      <c r="B15" s="12"/>
      <c r="C15" s="12"/>
      <c r="D15" s="12"/>
      <c r="E15" s="12"/>
      <c r="F15" s="12"/>
      <c r="G15" s="12"/>
      <c r="H15" s="12"/>
    </row>
    <row r="16" spans="1:8" s="25" customFormat="1" ht="15" customHeight="1" x14ac:dyDescent="0.35">
      <c r="A16" s="18"/>
      <c r="B16" s="12"/>
      <c r="C16" s="12"/>
      <c r="D16" s="12"/>
      <c r="E16" s="12"/>
      <c r="F16" s="12"/>
      <c r="G16" s="12"/>
      <c r="H16" s="12"/>
    </row>
    <row r="17" spans="1:8" s="25" customFormat="1" ht="15" customHeight="1" x14ac:dyDescent="0.35">
      <c r="A17" s="18"/>
      <c r="B17" s="12"/>
      <c r="C17" s="12"/>
      <c r="D17" s="12"/>
      <c r="E17" s="12"/>
      <c r="F17" s="12"/>
      <c r="G17" s="12"/>
      <c r="H17" s="12"/>
    </row>
    <row r="18" spans="1:8" s="25" customFormat="1" ht="15" customHeight="1" x14ac:dyDescent="0.35">
      <c r="A18" s="18"/>
      <c r="B18" s="12"/>
      <c r="C18" s="12"/>
      <c r="D18" s="12"/>
      <c r="E18" s="12"/>
      <c r="F18" s="12"/>
      <c r="G18" s="12"/>
      <c r="H18" s="12"/>
    </row>
    <row r="19" spans="1:8" s="25" customFormat="1" ht="15" customHeight="1" x14ac:dyDescent="0.35">
      <c r="A19" s="18"/>
      <c r="B19" s="12"/>
      <c r="C19" s="12"/>
      <c r="D19" s="12"/>
      <c r="E19" s="12"/>
      <c r="F19" s="12"/>
      <c r="G19" s="12"/>
      <c r="H19" s="12"/>
    </row>
    <row r="20" spans="1:8" s="25" customFormat="1" ht="15" customHeight="1" x14ac:dyDescent="0.35">
      <c r="A20" s="18"/>
      <c r="B20" s="12"/>
      <c r="C20" s="12"/>
      <c r="D20" s="12"/>
      <c r="E20" s="12"/>
      <c r="F20" s="12"/>
      <c r="G20" s="12"/>
      <c r="H20" s="12"/>
    </row>
    <row r="21" spans="1:8" s="25" customFormat="1" ht="15" customHeight="1" x14ac:dyDescent="0.35">
      <c r="A21" s="18"/>
      <c r="B21" s="12"/>
      <c r="C21" s="12"/>
      <c r="D21" s="12"/>
      <c r="E21" s="12"/>
      <c r="F21" s="12"/>
      <c r="G21" s="12"/>
      <c r="H21" s="12"/>
    </row>
    <row r="22" spans="1:8" s="25" customFormat="1" ht="15" customHeight="1" x14ac:dyDescent="0.35">
      <c r="A22" s="18"/>
      <c r="B22" s="12"/>
    </row>
    <row r="23" spans="1:8" s="25" customFormat="1" ht="15" customHeight="1" x14ac:dyDescent="0.35">
      <c r="A23" s="18"/>
      <c r="B23" s="12"/>
    </row>
    <row r="24" spans="1:8" s="25" customFormat="1" ht="15" customHeight="1" x14ac:dyDescent="0.35">
      <c r="A24" s="18"/>
      <c r="B24" s="12"/>
    </row>
    <row r="27" spans="1:8" ht="15" customHeight="1" x14ac:dyDescent="0.35">
      <c r="A27" s="18" t="s">
        <v>209</v>
      </c>
    </row>
    <row r="28" spans="1:8" ht="15" customHeight="1" x14ac:dyDescent="0.35">
      <c r="A28" s="18" t="s">
        <v>208</v>
      </c>
    </row>
    <row r="29" spans="1:8" ht="15" customHeight="1" x14ac:dyDescent="0.35">
      <c r="A29" s="18" t="s">
        <v>207</v>
      </c>
      <c r="C29" s="12"/>
      <c r="D29" s="12"/>
      <c r="E29" s="12"/>
      <c r="F29" s="12"/>
      <c r="G29" s="12"/>
    </row>
    <row r="30" spans="1:8" ht="15" customHeight="1" x14ac:dyDescent="0.35">
      <c r="A30" s="19" t="s">
        <v>206</v>
      </c>
      <c r="C30" s="12"/>
      <c r="D30" s="12"/>
      <c r="E30" s="12"/>
      <c r="F30" s="12"/>
      <c r="G30" s="12"/>
    </row>
    <row r="31" spans="1:8" ht="15" customHeight="1" x14ac:dyDescent="0.35">
      <c r="A31" s="18" t="s">
        <v>205</v>
      </c>
      <c r="C31" s="12"/>
      <c r="D31" s="12"/>
      <c r="E31" s="12"/>
      <c r="F31" s="12"/>
      <c r="G31" s="12"/>
    </row>
    <row r="32" spans="1:8" ht="15" customHeight="1" x14ac:dyDescent="0.35">
      <c r="A32" s="18" t="s">
        <v>204</v>
      </c>
      <c r="C32" s="12"/>
      <c r="D32" s="12"/>
      <c r="E32" s="12"/>
      <c r="F32" s="12"/>
      <c r="G32" s="12"/>
    </row>
    <row r="33" spans="1:8" ht="15" customHeight="1" x14ac:dyDescent="0.35">
      <c r="A33" s="18" t="s">
        <v>203</v>
      </c>
      <c r="C33" s="24" t="s">
        <v>202</v>
      </c>
      <c r="D33" s="23" t="s">
        <v>53</v>
      </c>
      <c r="E33" s="23" t="s">
        <v>51</v>
      </c>
      <c r="F33" s="23" t="s">
        <v>49</v>
      </c>
      <c r="G33" s="23" t="s">
        <v>47</v>
      </c>
      <c r="H33" s="23" t="s">
        <v>45</v>
      </c>
    </row>
    <row r="34" spans="1:8" ht="15" customHeight="1" x14ac:dyDescent="0.35">
      <c r="C34" s="24" t="s">
        <v>55</v>
      </c>
      <c r="D34" s="23">
        <v>50</v>
      </c>
      <c r="E34" s="23">
        <v>100</v>
      </c>
      <c r="F34" s="23">
        <v>40</v>
      </c>
      <c r="G34" s="23">
        <v>50</v>
      </c>
      <c r="H34" s="23">
        <v>20</v>
      </c>
    </row>
    <row r="35" spans="1:8" ht="15" customHeight="1" x14ac:dyDescent="0.35">
      <c r="C35" s="12"/>
      <c r="D35" s="12"/>
      <c r="E35" s="12"/>
      <c r="F35" s="12"/>
      <c r="G35" s="12"/>
      <c r="H35" s="12"/>
    </row>
    <row r="36" spans="1:8" ht="15" customHeight="1" x14ac:dyDescent="0.35">
      <c r="C36" s="12"/>
      <c r="D36" s="12"/>
      <c r="E36" s="12"/>
      <c r="F36" s="12"/>
      <c r="G36" s="12"/>
      <c r="H36" s="12"/>
    </row>
    <row r="37" spans="1:8" ht="15" customHeight="1" x14ac:dyDescent="0.35">
      <c r="C37" s="12"/>
      <c r="D37" s="12"/>
      <c r="E37" s="12"/>
      <c r="F37" s="12"/>
      <c r="G37" s="12"/>
      <c r="H37" s="12"/>
    </row>
    <row r="38" spans="1:8" ht="15" customHeight="1" x14ac:dyDescent="0.35">
      <c r="E38" s="12"/>
      <c r="F38" s="12"/>
      <c r="G38" s="12"/>
      <c r="H38" s="12"/>
    </row>
    <row r="39" spans="1:8" ht="15" customHeight="1" x14ac:dyDescent="0.35">
      <c r="E39" s="12"/>
      <c r="F39" s="12"/>
      <c r="G39" s="12"/>
      <c r="H39" s="12"/>
    </row>
    <row r="40" spans="1:8" ht="15" customHeight="1" x14ac:dyDescent="0.35">
      <c r="C40" s="22"/>
      <c r="D40" s="22"/>
      <c r="E40" s="12"/>
      <c r="F40" s="12"/>
      <c r="G40" s="12"/>
      <c r="H40" s="12"/>
    </row>
    <row r="41" spans="1:8" ht="15" customHeight="1" x14ac:dyDescent="0.35">
      <c r="C41" s="22"/>
      <c r="D41" s="22"/>
      <c r="E41" s="12"/>
      <c r="F41" s="12"/>
      <c r="G41" s="12"/>
      <c r="H41" s="12"/>
    </row>
    <row r="42" spans="1:8" ht="15" customHeight="1" x14ac:dyDescent="0.35">
      <c r="C42" s="22"/>
      <c r="D42" s="22"/>
      <c r="E42" s="12"/>
      <c r="F42" s="12"/>
      <c r="G42" s="12"/>
      <c r="H42" s="12"/>
    </row>
    <row r="43" spans="1:8" ht="15" customHeight="1" x14ac:dyDescent="0.35">
      <c r="C43" s="22"/>
      <c r="D43" s="22"/>
      <c r="E43" s="12"/>
      <c r="F43" s="12"/>
      <c r="G43" s="12"/>
      <c r="H43" s="12"/>
    </row>
    <row r="44" spans="1:8" ht="15" customHeight="1" x14ac:dyDescent="0.35">
      <c r="C44" s="22"/>
      <c r="D44" s="22"/>
      <c r="E44" s="12"/>
      <c r="F44" s="12"/>
      <c r="G44" s="12"/>
      <c r="H44" s="12"/>
    </row>
    <row r="45" spans="1:8" ht="15" customHeight="1" x14ac:dyDescent="0.35">
      <c r="C45" s="22"/>
      <c r="D45" s="22"/>
      <c r="E45" s="12"/>
      <c r="F45" s="12"/>
      <c r="G45" s="12"/>
      <c r="H45" s="12"/>
    </row>
    <row r="46" spans="1:8" ht="15" customHeight="1" x14ac:dyDescent="0.35">
      <c r="C46" s="12"/>
      <c r="D46" s="12"/>
      <c r="E46" s="12"/>
      <c r="F46" s="12"/>
      <c r="G46" s="12"/>
      <c r="H46" s="12"/>
    </row>
    <row r="47" spans="1:8" ht="15" customHeight="1" x14ac:dyDescent="0.35">
      <c r="C47" s="12"/>
      <c r="D47" s="12"/>
      <c r="E47" s="12"/>
      <c r="F47" s="12"/>
      <c r="G47" s="12"/>
      <c r="H47" s="12"/>
    </row>
    <row r="48" spans="1:8" ht="15" customHeight="1" x14ac:dyDescent="0.35">
      <c r="C48" s="12"/>
      <c r="D48" s="12"/>
      <c r="E48" s="12"/>
      <c r="F48" s="12"/>
      <c r="G48" s="12"/>
      <c r="H48" s="12"/>
    </row>
    <row r="49" spans="1:8" ht="15" customHeight="1" x14ac:dyDescent="0.35">
      <c r="C49" s="12"/>
      <c r="D49" s="12"/>
      <c r="E49" s="12"/>
      <c r="F49" s="12"/>
      <c r="G49" s="12"/>
      <c r="H49" s="12"/>
    </row>
    <row r="50" spans="1:8" ht="15" customHeight="1" x14ac:dyDescent="0.35">
      <c r="C50" s="12"/>
      <c r="D50" s="12"/>
      <c r="E50" s="12"/>
      <c r="F50" s="12"/>
      <c r="G50" s="12"/>
      <c r="H50" s="12"/>
    </row>
    <row r="51" spans="1:8" ht="15" customHeight="1" x14ac:dyDescent="0.35">
      <c r="C51" s="12"/>
      <c r="D51" s="12"/>
      <c r="E51" s="12"/>
      <c r="F51" s="12"/>
      <c r="G51" s="12"/>
      <c r="H51" s="12"/>
    </row>
    <row r="52" spans="1:8" ht="15" customHeight="1" x14ac:dyDescent="0.35">
      <c r="C52" s="12"/>
      <c r="D52" s="12"/>
      <c r="E52" s="12"/>
      <c r="F52" s="12"/>
      <c r="G52" s="12"/>
      <c r="H52" s="12"/>
    </row>
    <row r="53" spans="1:8" ht="15" customHeight="1" x14ac:dyDescent="0.35">
      <c r="C53" s="12"/>
      <c r="D53" s="12"/>
      <c r="E53" s="12"/>
      <c r="F53" s="12"/>
      <c r="G53" s="12"/>
      <c r="H53" s="12"/>
    </row>
    <row r="54" spans="1:8" ht="15" customHeight="1" x14ac:dyDescent="0.35">
      <c r="C54" s="12"/>
      <c r="D54" s="12"/>
      <c r="E54" s="12"/>
      <c r="F54" s="12"/>
      <c r="G54" s="12"/>
      <c r="H54" s="12"/>
    </row>
    <row r="55" spans="1:8" ht="15" customHeight="1" x14ac:dyDescent="0.35">
      <c r="C55" s="12"/>
      <c r="D55" s="12"/>
      <c r="E55" s="12"/>
      <c r="F55" s="12"/>
      <c r="G55" s="12"/>
      <c r="H55" s="12"/>
    </row>
    <row r="56" spans="1:8" ht="15" customHeight="1" x14ac:dyDescent="0.35">
      <c r="C56" s="12"/>
      <c r="D56" s="12"/>
      <c r="E56" s="12"/>
      <c r="F56" s="12"/>
      <c r="G56" s="12"/>
      <c r="H56" s="12"/>
    </row>
    <row r="57" spans="1:8" ht="15" customHeight="1" x14ac:dyDescent="0.35">
      <c r="A57" s="18" t="s">
        <v>201</v>
      </c>
      <c r="C57" s="12"/>
      <c r="D57" s="12"/>
      <c r="E57" s="12"/>
      <c r="F57" s="12"/>
      <c r="G57" s="12"/>
      <c r="H57" s="12"/>
    </row>
    <row r="58" spans="1:8" ht="15" customHeight="1" x14ac:dyDescent="0.35">
      <c r="A58" s="18" t="s">
        <v>200</v>
      </c>
      <c r="C58" s="12"/>
      <c r="D58" s="12"/>
      <c r="E58" s="12"/>
      <c r="F58" s="12"/>
      <c r="G58" s="12"/>
      <c r="H58" s="12"/>
    </row>
    <row r="59" spans="1:8" ht="15" customHeight="1" x14ac:dyDescent="0.35">
      <c r="A59" s="18" t="s">
        <v>199</v>
      </c>
      <c r="C59" s="12"/>
      <c r="D59" s="12"/>
      <c r="E59" s="12"/>
      <c r="F59" s="12"/>
      <c r="G59" s="12"/>
      <c r="H59" s="12"/>
    </row>
    <row r="60" spans="1:8" ht="15" customHeight="1" x14ac:dyDescent="0.35">
      <c r="A60" s="18" t="s">
        <v>198</v>
      </c>
      <c r="C60" s="12"/>
      <c r="D60" s="12"/>
      <c r="E60" s="12"/>
      <c r="F60" s="12"/>
      <c r="G60" s="12"/>
      <c r="H60" s="12"/>
    </row>
    <row r="61" spans="1:8" ht="15" customHeight="1" x14ac:dyDescent="0.35">
      <c r="A61" s="18" t="s">
        <v>197</v>
      </c>
      <c r="C61" s="12"/>
      <c r="D61" s="12"/>
      <c r="E61" s="12"/>
      <c r="F61" s="12"/>
      <c r="G61" s="12"/>
      <c r="H61" s="12"/>
    </row>
    <row r="62" spans="1:8" ht="15" customHeight="1" x14ac:dyDescent="0.35">
      <c r="A62" s="18" t="s">
        <v>196</v>
      </c>
    </row>
    <row r="69" spans="1:8" ht="15" customHeight="1" x14ac:dyDescent="0.35">
      <c r="C69" s="12"/>
      <c r="D69" s="12"/>
      <c r="E69" s="12"/>
      <c r="F69" s="12"/>
      <c r="G69" s="12"/>
      <c r="H69" s="12"/>
    </row>
    <row r="70" spans="1:8" ht="15" customHeight="1" x14ac:dyDescent="0.35">
      <c r="C70" s="12"/>
      <c r="D70" s="12"/>
      <c r="E70" s="12"/>
      <c r="F70" s="12"/>
      <c r="G70" s="12"/>
      <c r="H70" s="12"/>
    </row>
    <row r="71" spans="1:8" ht="15" customHeight="1" x14ac:dyDescent="0.35">
      <c r="C71" s="12"/>
      <c r="D71" s="12"/>
      <c r="E71" s="12"/>
      <c r="F71" s="12"/>
      <c r="G71" s="12"/>
      <c r="H71" s="12"/>
    </row>
    <row r="72" spans="1:8" ht="15" customHeight="1" x14ac:dyDescent="0.35">
      <c r="C72" s="12"/>
      <c r="D72" s="12"/>
      <c r="E72" s="12"/>
      <c r="F72" s="12"/>
      <c r="G72" s="12"/>
      <c r="H72" s="12"/>
    </row>
    <row r="73" spans="1:8" ht="15" customHeight="1" x14ac:dyDescent="0.35">
      <c r="C73" s="12"/>
      <c r="D73" s="12"/>
      <c r="E73" s="12"/>
      <c r="F73" s="12"/>
      <c r="G73" s="12"/>
      <c r="H73" s="12"/>
    </row>
    <row r="74" spans="1:8" ht="15" customHeight="1" x14ac:dyDescent="0.35">
      <c r="C74" s="12"/>
      <c r="D74" s="12"/>
      <c r="E74" s="12"/>
      <c r="F74" s="12"/>
      <c r="G74" s="12"/>
      <c r="H74" s="12"/>
    </row>
    <row r="75" spans="1:8" ht="15" customHeight="1" x14ac:dyDescent="0.35">
      <c r="A75" s="18" t="s">
        <v>41</v>
      </c>
      <c r="C75" s="12"/>
      <c r="D75" s="12"/>
      <c r="E75" s="12"/>
      <c r="F75" s="12"/>
      <c r="G75" s="12"/>
      <c r="H75" s="12"/>
    </row>
    <row r="76" spans="1:8" ht="15" customHeight="1" x14ac:dyDescent="0.35">
      <c r="A76" s="29" t="s">
        <v>195</v>
      </c>
      <c r="C76" s="12"/>
      <c r="D76" s="12"/>
      <c r="E76" s="12"/>
      <c r="F76" s="12"/>
      <c r="G76" s="12"/>
      <c r="H76" s="12"/>
    </row>
    <row r="77" spans="1:8" ht="15" customHeight="1" x14ac:dyDescent="0.35">
      <c r="A77" s="29" t="s">
        <v>194</v>
      </c>
    </row>
    <row r="78" spans="1:8" ht="15" customHeight="1" x14ac:dyDescent="0.35">
      <c r="A78" s="29" t="s">
        <v>193</v>
      </c>
    </row>
    <row r="79" spans="1:8" ht="15" customHeight="1" x14ac:dyDescent="0.35">
      <c r="A79" s="18" t="s">
        <v>36</v>
      </c>
    </row>
  </sheetData>
  <phoneticPr fontId="2"/>
  <hyperlinks>
    <hyperlink ref="A78" r:id="rId1" tooltip="配列数式の作成について Web を参照するときに選択します" xr:uid="{00000000-0004-0000-0400-000000000000}"/>
    <hyperlink ref="A77" r:id="rId2" tooltip="TRANSPOSE 関数について Web を参照するときに選択します" xr:uid="{00000000-0004-0000-0400-000001000000}"/>
    <hyperlink ref="A76" r:id="rId3" tooltip="転置 (行と列のデータの入れ替え) について Web を参照するときに選択します" xr:uid="{00000000-0004-0000-0400-000002000000}"/>
  </hyperlinks>
  <pageMargins left="0.7" right="0.7" top="0.75" bottom="0.75" header="0.3" footer="0.3"/>
  <pageSetup paperSize="9" orientation="landscape"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68"/>
  <sheetViews>
    <sheetView showGridLines="0" zoomScaleNormal="100" zoomScalePageLayoutView="125" workbookViewId="0"/>
  </sheetViews>
  <sheetFormatPr defaultColWidth="10" defaultRowHeight="15" customHeight="1" x14ac:dyDescent="0.35"/>
  <cols>
    <col min="1" max="1" width="14.33203125" style="18" customWidth="1"/>
    <col min="2" max="2" width="69.5" style="12" customWidth="1"/>
    <col min="3" max="3" width="17.08203125" style="17" customWidth="1"/>
    <col min="4" max="4" width="14.25" style="17" customWidth="1"/>
    <col min="5" max="5" width="9.33203125" style="17" customWidth="1"/>
    <col min="6" max="6" width="10.5" style="17" customWidth="1"/>
    <col min="7" max="7" width="12.25" style="17" customWidth="1"/>
    <col min="8" max="16384" width="10" style="17"/>
  </cols>
  <sheetData>
    <row r="1" spans="1:7" ht="60" customHeight="1" x14ac:dyDescent="0.35">
      <c r="A1" s="18" t="s">
        <v>259</v>
      </c>
      <c r="C1" s="12"/>
      <c r="D1" s="12"/>
      <c r="E1" s="12"/>
      <c r="F1" s="12"/>
      <c r="G1" s="12"/>
    </row>
    <row r="2" spans="1:7" ht="15" customHeight="1" x14ac:dyDescent="0.35">
      <c r="A2" s="18" t="s">
        <v>258</v>
      </c>
    </row>
    <row r="3" spans="1:7" ht="15" customHeight="1" x14ac:dyDescent="0.35">
      <c r="A3" s="18" t="s">
        <v>257</v>
      </c>
      <c r="C3" s="12"/>
      <c r="D3" s="12"/>
      <c r="E3" s="12"/>
      <c r="F3" s="12"/>
      <c r="G3" s="12"/>
    </row>
    <row r="4" spans="1:7" ht="15" customHeight="1" x14ac:dyDescent="0.35">
      <c r="A4" s="18" t="s">
        <v>256</v>
      </c>
      <c r="C4" s="12"/>
      <c r="D4" s="12"/>
      <c r="E4" s="12"/>
      <c r="F4" s="12"/>
      <c r="G4" s="12"/>
    </row>
    <row r="5" spans="1:7" s="25" customFormat="1" ht="15" customHeight="1" x14ac:dyDescent="0.35">
      <c r="A5" s="18" t="s">
        <v>255</v>
      </c>
      <c r="B5" s="12"/>
      <c r="C5" s="24" t="s">
        <v>115</v>
      </c>
      <c r="D5" s="24" t="s">
        <v>114</v>
      </c>
      <c r="E5" s="24" t="s">
        <v>254</v>
      </c>
      <c r="F5" s="24" t="s">
        <v>253</v>
      </c>
      <c r="G5" s="24" t="s">
        <v>252</v>
      </c>
    </row>
    <row r="6" spans="1:7" s="25" customFormat="1" ht="15" customHeight="1" x14ac:dyDescent="0.35">
      <c r="A6" s="18" t="s">
        <v>251</v>
      </c>
      <c r="B6" s="12"/>
      <c r="C6" s="23" t="s">
        <v>100</v>
      </c>
      <c r="D6" s="23" t="s">
        <v>98</v>
      </c>
      <c r="E6" s="51">
        <v>90000</v>
      </c>
      <c r="F6" s="51">
        <v>110000</v>
      </c>
      <c r="G6" s="51">
        <v>120000</v>
      </c>
    </row>
    <row r="7" spans="1:7" s="25" customFormat="1" ht="15" customHeight="1" x14ac:dyDescent="0.35">
      <c r="A7" s="18" t="s">
        <v>250</v>
      </c>
      <c r="B7" s="12"/>
      <c r="C7" s="12" t="s">
        <v>245</v>
      </c>
      <c r="D7" s="12" t="s">
        <v>249</v>
      </c>
      <c r="E7" s="50">
        <v>25000</v>
      </c>
      <c r="F7" s="50">
        <v>80000</v>
      </c>
      <c r="G7" s="50">
        <v>120000</v>
      </c>
    </row>
    <row r="8" spans="1:7" s="25" customFormat="1" ht="15" customHeight="1" x14ac:dyDescent="0.35">
      <c r="A8" s="18" t="s">
        <v>248</v>
      </c>
      <c r="B8" s="12"/>
      <c r="C8" s="23" t="s">
        <v>111</v>
      </c>
      <c r="D8" s="23" t="s">
        <v>77</v>
      </c>
      <c r="E8" s="51">
        <v>10000</v>
      </c>
      <c r="F8" s="51">
        <v>30000</v>
      </c>
      <c r="G8" s="51">
        <v>40000</v>
      </c>
    </row>
    <row r="9" spans="1:7" s="25" customFormat="1" ht="15" customHeight="1" x14ac:dyDescent="0.35">
      <c r="A9" s="18"/>
      <c r="B9" s="12"/>
      <c r="C9" s="12" t="s">
        <v>111</v>
      </c>
      <c r="D9" s="12" t="s">
        <v>247</v>
      </c>
      <c r="E9" s="50">
        <v>30000</v>
      </c>
      <c r="F9" s="50">
        <v>80000</v>
      </c>
      <c r="G9" s="50">
        <v>30000</v>
      </c>
    </row>
    <row r="10" spans="1:7" s="25" customFormat="1" ht="15" customHeight="1" x14ac:dyDescent="0.35">
      <c r="A10" s="18"/>
      <c r="B10" s="12"/>
      <c r="C10" s="23" t="s">
        <v>244</v>
      </c>
      <c r="D10" s="23" t="s">
        <v>246</v>
      </c>
      <c r="E10" s="51">
        <v>90000</v>
      </c>
      <c r="F10" s="51">
        <v>35000</v>
      </c>
      <c r="G10" s="51">
        <v>25000</v>
      </c>
    </row>
    <row r="11" spans="1:7" s="25" customFormat="1" ht="15" customHeight="1" x14ac:dyDescent="0.35">
      <c r="A11" s="18"/>
      <c r="B11" s="12"/>
      <c r="C11" s="12" t="s">
        <v>100</v>
      </c>
      <c r="D11" s="12" t="s">
        <v>96</v>
      </c>
      <c r="E11" s="50">
        <v>75000</v>
      </c>
      <c r="F11" s="50">
        <v>82000</v>
      </c>
      <c r="G11" s="50">
        <v>2000000</v>
      </c>
    </row>
    <row r="12" spans="1:7" s="25" customFormat="1" ht="15" customHeight="1" x14ac:dyDescent="0.35">
      <c r="A12" s="18"/>
      <c r="B12" s="12"/>
      <c r="C12" s="52" t="s">
        <v>245</v>
      </c>
      <c r="D12" s="52" t="s">
        <v>53</v>
      </c>
      <c r="E12" s="51">
        <v>30000</v>
      </c>
      <c r="F12" s="51">
        <v>15000</v>
      </c>
      <c r="G12" s="51">
        <v>20000</v>
      </c>
    </row>
    <row r="13" spans="1:7" s="25" customFormat="1" ht="15" customHeight="1" x14ac:dyDescent="0.35">
      <c r="A13" s="18"/>
      <c r="B13" s="12"/>
      <c r="C13" s="12" t="s">
        <v>244</v>
      </c>
      <c r="D13" s="12" t="s">
        <v>243</v>
      </c>
      <c r="E13" s="50">
        <v>80000</v>
      </c>
      <c r="F13" s="50">
        <v>40000</v>
      </c>
      <c r="G13" s="50">
        <v>20000</v>
      </c>
    </row>
    <row r="14" spans="1:7" s="25" customFormat="1" ht="15" customHeight="1" x14ac:dyDescent="0.35">
      <c r="A14" s="18"/>
      <c r="B14" s="12"/>
      <c r="C14" s="12"/>
      <c r="D14" s="12"/>
      <c r="E14" s="12"/>
      <c r="F14" s="12"/>
      <c r="G14" s="12"/>
    </row>
    <row r="15" spans="1:7" s="25" customFormat="1" ht="15" customHeight="1" x14ac:dyDescent="0.35">
      <c r="A15" s="18"/>
      <c r="B15" s="12"/>
      <c r="C15" s="12"/>
      <c r="D15" s="12"/>
      <c r="E15" s="12"/>
      <c r="F15" s="12"/>
      <c r="G15" s="12"/>
    </row>
    <row r="16" spans="1:7" s="25" customFormat="1" ht="15" customHeight="1" x14ac:dyDescent="0.35">
      <c r="A16" s="18"/>
      <c r="B16" s="12"/>
      <c r="C16" s="12"/>
      <c r="D16" s="12"/>
      <c r="E16" s="12"/>
      <c r="F16" s="12"/>
      <c r="G16" s="12"/>
    </row>
    <row r="17" spans="1:7" s="25" customFormat="1" ht="15" customHeight="1" x14ac:dyDescent="0.35">
      <c r="A17" s="18"/>
      <c r="B17" s="12"/>
      <c r="C17" s="12"/>
      <c r="D17" s="12"/>
      <c r="E17" s="12"/>
      <c r="F17" s="12"/>
      <c r="G17" s="12"/>
    </row>
    <row r="18" spans="1:7" s="25" customFormat="1" ht="15" customHeight="1" x14ac:dyDescent="0.35">
      <c r="A18" s="18"/>
      <c r="B18" s="12"/>
      <c r="C18" s="12"/>
      <c r="D18" s="12"/>
      <c r="E18" s="12"/>
      <c r="F18" s="12"/>
      <c r="G18" s="12"/>
    </row>
    <row r="19" spans="1:7" s="25" customFormat="1" ht="15" customHeight="1" x14ac:dyDescent="0.35">
      <c r="A19" s="18"/>
      <c r="B19" s="12"/>
      <c r="C19" s="12"/>
      <c r="D19" s="12"/>
      <c r="E19" s="12"/>
      <c r="F19" s="12"/>
      <c r="G19" s="12"/>
    </row>
    <row r="20" spans="1:7" s="25" customFormat="1" ht="15" customHeight="1" x14ac:dyDescent="0.35">
      <c r="A20" s="18"/>
      <c r="B20" s="12"/>
      <c r="C20" s="12"/>
      <c r="D20" s="12"/>
      <c r="E20" s="12"/>
      <c r="F20" s="12"/>
      <c r="G20" s="12"/>
    </row>
    <row r="21" spans="1:7" s="25" customFormat="1" ht="15" customHeight="1" x14ac:dyDescent="0.35">
      <c r="A21" s="18"/>
      <c r="B21" s="12"/>
      <c r="C21" s="12"/>
      <c r="D21" s="12"/>
      <c r="E21" s="12"/>
      <c r="F21" s="12"/>
      <c r="G21" s="12"/>
    </row>
    <row r="22" spans="1:7" s="25" customFormat="1" ht="15" customHeight="1" x14ac:dyDescent="0.35">
      <c r="A22" s="18"/>
      <c r="B22" s="12"/>
    </row>
    <row r="23" spans="1:7" s="25" customFormat="1" ht="15" customHeight="1" x14ac:dyDescent="0.35">
      <c r="A23" s="18"/>
      <c r="B23" s="12"/>
    </row>
    <row r="24" spans="1:7" s="25" customFormat="1" ht="15" customHeight="1" x14ac:dyDescent="0.35">
      <c r="A24" s="18"/>
      <c r="B24" s="12"/>
    </row>
    <row r="27" spans="1:7" ht="15" customHeight="1" x14ac:dyDescent="0.35">
      <c r="C27" s="12"/>
      <c r="D27" s="12"/>
      <c r="E27" s="12"/>
      <c r="F27" s="12"/>
      <c r="G27" s="12"/>
    </row>
    <row r="28" spans="1:7" ht="15" customHeight="1" x14ac:dyDescent="0.35">
      <c r="C28" s="12"/>
      <c r="D28" s="12"/>
      <c r="E28" s="12"/>
      <c r="F28" s="12"/>
      <c r="G28" s="12"/>
    </row>
    <row r="29" spans="1:7" ht="15" customHeight="1" x14ac:dyDescent="0.35">
      <c r="C29" s="12"/>
      <c r="D29" s="12"/>
      <c r="E29" s="12"/>
      <c r="F29" s="12"/>
      <c r="G29" s="12"/>
    </row>
    <row r="30" spans="1:7" ht="15" customHeight="1" x14ac:dyDescent="0.35">
      <c r="C30" s="12"/>
      <c r="D30" s="12"/>
      <c r="E30" s="12"/>
      <c r="F30" s="12"/>
      <c r="G30" s="12"/>
    </row>
    <row r="31" spans="1:7" ht="15" customHeight="1" x14ac:dyDescent="0.35">
      <c r="A31" s="18" t="s">
        <v>242</v>
      </c>
      <c r="C31" s="48" t="s">
        <v>232</v>
      </c>
      <c r="D31" s="48" t="s">
        <v>231</v>
      </c>
      <c r="E31" s="48" t="s">
        <v>230</v>
      </c>
      <c r="F31" s="48" t="s">
        <v>229</v>
      </c>
      <c r="G31" s="12"/>
    </row>
    <row r="32" spans="1:7" ht="15" customHeight="1" x14ac:dyDescent="0.55000000000000004">
      <c r="A32" s="18" t="s">
        <v>241</v>
      </c>
      <c r="C32" s="47">
        <f ca="1">TODAY()-2</f>
        <v>44618</v>
      </c>
      <c r="D32" s="46" t="s">
        <v>227</v>
      </c>
      <c r="E32" s="45">
        <v>21</v>
      </c>
      <c r="F32" s="49">
        <v>3820</v>
      </c>
      <c r="G32" s="12"/>
    </row>
    <row r="33" spans="1:7" ht="15" customHeight="1" x14ac:dyDescent="0.55000000000000004">
      <c r="A33" s="18" t="s">
        <v>240</v>
      </c>
      <c r="C33" s="47">
        <f ca="1">TODAY()-3</f>
        <v>44617</v>
      </c>
      <c r="D33" s="46" t="s">
        <v>226</v>
      </c>
      <c r="E33" s="45">
        <v>62</v>
      </c>
      <c r="F33" s="45">
        <v>2112</v>
      </c>
      <c r="G33" s="12"/>
    </row>
    <row r="34" spans="1:7" ht="15" customHeight="1" x14ac:dyDescent="0.55000000000000004">
      <c r="A34" s="18" t="s">
        <v>239</v>
      </c>
      <c r="C34" s="47">
        <f ca="1">TODAY()-6</f>
        <v>44614</v>
      </c>
      <c r="D34" s="46" t="s">
        <v>224</v>
      </c>
      <c r="E34" s="45">
        <v>25</v>
      </c>
      <c r="F34" s="45">
        <v>1611</v>
      </c>
      <c r="G34" s="12"/>
    </row>
    <row r="35" spans="1:7" ht="15" customHeight="1" x14ac:dyDescent="0.55000000000000004">
      <c r="A35" s="18" t="s">
        <v>238</v>
      </c>
      <c r="C35" s="47">
        <f ca="1">TODAY()</f>
        <v>44620</v>
      </c>
      <c r="D35" s="46" t="s">
        <v>225</v>
      </c>
      <c r="E35" s="45">
        <v>30</v>
      </c>
      <c r="F35" s="49">
        <v>3085</v>
      </c>
      <c r="G35" s="12"/>
    </row>
    <row r="36" spans="1:7" ht="15" customHeight="1" x14ac:dyDescent="0.55000000000000004">
      <c r="A36" s="19" t="s">
        <v>237</v>
      </c>
      <c r="C36" s="47">
        <f ca="1">TODAY()-4</f>
        <v>44616</v>
      </c>
      <c r="D36" s="46" t="s">
        <v>222</v>
      </c>
      <c r="E36" s="45">
        <v>69</v>
      </c>
      <c r="F36" s="45">
        <v>528</v>
      </c>
      <c r="G36" s="12"/>
    </row>
    <row r="37" spans="1:7" ht="15" customHeight="1" x14ac:dyDescent="0.55000000000000004">
      <c r="A37" s="18" t="s">
        <v>236</v>
      </c>
      <c r="C37" s="47">
        <f ca="1">TODAY()-5</f>
        <v>44615</v>
      </c>
      <c r="D37" s="46" t="s">
        <v>223</v>
      </c>
      <c r="E37" s="45">
        <v>45</v>
      </c>
      <c r="F37" s="49">
        <v>5050</v>
      </c>
      <c r="G37" s="12"/>
    </row>
    <row r="38" spans="1:7" ht="15" customHeight="1" x14ac:dyDescent="0.35">
      <c r="C38" s="12"/>
      <c r="D38" s="12"/>
      <c r="E38" s="12"/>
      <c r="F38" s="12"/>
      <c r="G38" s="12"/>
    </row>
    <row r="39" spans="1:7" ht="15" customHeight="1" x14ac:dyDescent="0.35">
      <c r="C39" s="12"/>
      <c r="D39" s="12"/>
      <c r="E39" s="12"/>
      <c r="F39" s="12"/>
      <c r="G39" s="12"/>
    </row>
    <row r="40" spans="1:7" ht="15" customHeight="1" x14ac:dyDescent="0.35">
      <c r="C40" s="12"/>
      <c r="D40" s="12"/>
      <c r="E40" s="12"/>
      <c r="F40" s="12"/>
      <c r="G40" s="12"/>
    </row>
    <row r="41" spans="1:7" ht="15" customHeight="1" x14ac:dyDescent="0.35">
      <c r="C41" s="12"/>
      <c r="D41" s="12"/>
      <c r="E41" s="12"/>
      <c r="F41" s="12"/>
      <c r="G41" s="12"/>
    </row>
    <row r="42" spans="1:7" ht="15" customHeight="1" x14ac:dyDescent="0.35">
      <c r="C42" s="12"/>
      <c r="D42" s="12"/>
      <c r="E42" s="12"/>
      <c r="F42" s="12"/>
      <c r="G42" s="12"/>
    </row>
    <row r="43" spans="1:7" ht="15" customHeight="1" x14ac:dyDescent="0.35">
      <c r="C43" s="12"/>
      <c r="D43" s="12"/>
      <c r="E43" s="12"/>
      <c r="F43" s="12"/>
      <c r="G43" s="12"/>
    </row>
    <row r="44" spans="1:7" ht="15" customHeight="1" x14ac:dyDescent="0.35">
      <c r="C44" s="12"/>
      <c r="D44" s="12"/>
      <c r="E44" s="12"/>
      <c r="F44" s="12"/>
      <c r="G44" s="12"/>
    </row>
    <row r="45" spans="1:7" ht="15" customHeight="1" x14ac:dyDescent="0.35">
      <c r="C45" s="12"/>
      <c r="D45" s="12"/>
      <c r="E45" s="12"/>
      <c r="F45" s="12"/>
      <c r="G45" s="12"/>
    </row>
    <row r="46" spans="1:7" ht="15" customHeight="1" x14ac:dyDescent="0.35">
      <c r="C46" s="12"/>
      <c r="D46" s="12"/>
      <c r="E46" s="12"/>
      <c r="F46" s="12"/>
      <c r="G46" s="12"/>
    </row>
    <row r="47" spans="1:7" ht="15" customHeight="1" x14ac:dyDescent="0.35">
      <c r="A47" s="18" t="s">
        <v>235</v>
      </c>
      <c r="C47" s="12"/>
      <c r="D47" s="12"/>
      <c r="E47" s="12"/>
      <c r="F47" s="12"/>
      <c r="G47" s="12"/>
    </row>
    <row r="48" spans="1:7" ht="15" customHeight="1" x14ac:dyDescent="0.35">
      <c r="A48" s="18" t="s">
        <v>234</v>
      </c>
      <c r="C48" s="12"/>
      <c r="D48" s="12"/>
      <c r="E48" s="12"/>
      <c r="F48" s="12"/>
      <c r="G48" s="12"/>
    </row>
    <row r="49" spans="1:7" ht="15" customHeight="1" x14ac:dyDescent="0.35">
      <c r="A49" s="18" t="s">
        <v>233</v>
      </c>
      <c r="C49" s="48" t="s">
        <v>232</v>
      </c>
      <c r="D49" s="48" t="s">
        <v>231</v>
      </c>
      <c r="E49" s="48" t="s">
        <v>230</v>
      </c>
      <c r="F49" s="48" t="s">
        <v>229</v>
      </c>
      <c r="G49" s="12"/>
    </row>
    <row r="50" spans="1:7" ht="15" customHeight="1" x14ac:dyDescent="0.55000000000000004">
      <c r="A50" s="18" t="s">
        <v>228</v>
      </c>
      <c r="C50" s="47">
        <f ca="1">TODAY()-2</f>
        <v>44618</v>
      </c>
      <c r="D50" s="46" t="s">
        <v>227</v>
      </c>
      <c r="E50" s="45">
        <v>21</v>
      </c>
      <c r="F50" s="45">
        <v>3820</v>
      </c>
      <c r="G50" s="12"/>
    </row>
    <row r="51" spans="1:7" ht="15" customHeight="1" x14ac:dyDescent="0.55000000000000004">
      <c r="A51" s="18" t="s">
        <v>116</v>
      </c>
      <c r="C51" s="47">
        <f ca="1">TODAY()-3</f>
        <v>44617</v>
      </c>
      <c r="D51" s="46" t="s">
        <v>226</v>
      </c>
      <c r="E51" s="45">
        <v>62</v>
      </c>
      <c r="F51" s="45">
        <v>2112</v>
      </c>
      <c r="G51" s="12"/>
    </row>
    <row r="52" spans="1:7" ht="15" customHeight="1" x14ac:dyDescent="0.55000000000000004">
      <c r="C52" s="47">
        <f ca="1">TODAY()</f>
        <v>44620</v>
      </c>
      <c r="D52" s="46" t="s">
        <v>225</v>
      </c>
      <c r="E52" s="45">
        <v>30</v>
      </c>
      <c r="F52" s="45">
        <v>3085</v>
      </c>
      <c r="G52" s="12"/>
    </row>
    <row r="53" spans="1:7" ht="15" customHeight="1" x14ac:dyDescent="0.55000000000000004">
      <c r="C53" s="47">
        <f ca="1">TODAY()-6</f>
        <v>44614</v>
      </c>
      <c r="D53" s="46" t="s">
        <v>224</v>
      </c>
      <c r="E53" s="45">
        <v>25</v>
      </c>
      <c r="F53" s="45">
        <v>1611</v>
      </c>
      <c r="G53" s="12"/>
    </row>
    <row r="54" spans="1:7" ht="15" customHeight="1" x14ac:dyDescent="0.55000000000000004">
      <c r="C54" s="47">
        <f ca="1">TODAY()-5</f>
        <v>44615</v>
      </c>
      <c r="D54" s="46" t="s">
        <v>223</v>
      </c>
      <c r="E54" s="45">
        <v>45</v>
      </c>
      <c r="F54" s="45">
        <v>5050</v>
      </c>
      <c r="G54" s="12"/>
    </row>
    <row r="55" spans="1:7" ht="15" customHeight="1" x14ac:dyDescent="0.55000000000000004">
      <c r="C55" s="47">
        <f ca="1">TODAY()-4</f>
        <v>44616</v>
      </c>
      <c r="D55" s="46" t="s">
        <v>222</v>
      </c>
      <c r="E55" s="45">
        <v>69</v>
      </c>
      <c r="F55" s="45">
        <v>528</v>
      </c>
      <c r="G55" s="12"/>
    </row>
    <row r="56" spans="1:7" ht="15" customHeight="1" x14ac:dyDescent="0.35">
      <c r="G56" s="12"/>
    </row>
    <row r="57" spans="1:7" ht="15" customHeight="1" x14ac:dyDescent="0.35">
      <c r="G57" s="12"/>
    </row>
    <row r="58" spans="1:7" ht="15" customHeight="1" x14ac:dyDescent="0.35">
      <c r="G58" s="12"/>
    </row>
    <row r="59" spans="1:7" ht="15" customHeight="1" x14ac:dyDescent="0.35">
      <c r="G59" s="12"/>
    </row>
    <row r="60" spans="1:7" ht="15" customHeight="1" x14ac:dyDescent="0.35">
      <c r="C60" s="12"/>
      <c r="D60" s="12"/>
      <c r="E60" s="12"/>
      <c r="F60" s="12"/>
      <c r="G60" s="12"/>
    </row>
    <row r="61" spans="1:7" ht="15" customHeight="1" x14ac:dyDescent="0.35">
      <c r="C61" s="12"/>
      <c r="D61" s="12"/>
      <c r="E61" s="12"/>
      <c r="F61" s="12"/>
      <c r="G61" s="12"/>
    </row>
    <row r="62" spans="1:7" ht="15" customHeight="1" x14ac:dyDescent="0.35">
      <c r="C62" s="12"/>
      <c r="D62" s="12"/>
      <c r="E62" s="12"/>
      <c r="F62" s="12"/>
      <c r="G62" s="12"/>
    </row>
    <row r="63" spans="1:7" ht="15" customHeight="1" x14ac:dyDescent="0.35">
      <c r="C63" s="12"/>
      <c r="D63" s="12"/>
      <c r="E63" s="12"/>
      <c r="F63" s="12"/>
      <c r="G63" s="12"/>
    </row>
    <row r="65" spans="1:1" ht="15" customHeight="1" x14ac:dyDescent="0.35">
      <c r="A65" s="18" t="s">
        <v>41</v>
      </c>
    </row>
    <row r="66" spans="1:1" ht="15" customHeight="1" x14ac:dyDescent="0.35">
      <c r="A66" s="29" t="s">
        <v>221</v>
      </c>
    </row>
    <row r="67" spans="1:1" ht="15" customHeight="1" x14ac:dyDescent="0.35">
      <c r="A67" s="29" t="s">
        <v>220</v>
      </c>
    </row>
    <row r="68" spans="1:1" ht="15" customHeight="1" x14ac:dyDescent="0.35">
      <c r="A68" s="18" t="s">
        <v>36</v>
      </c>
    </row>
  </sheetData>
  <phoneticPr fontId="2"/>
  <hyperlinks>
    <hyperlink ref="A67" r:id="rId1" tooltip="範囲またはテーブルのデータのフィルター処理について Web を参照するときに選択します" xr:uid="{00000000-0004-0000-0500-000000000000}"/>
    <hyperlink ref="A66" r:id="rId2" tooltip="範囲またはテーブルのデータの並べ替えについて Web を参照するときに選択します" xr:uid="{00000000-0004-0000-0500-000001000000}"/>
  </hyperlinks>
  <pageMargins left="0.7" right="0.7" top="0.75" bottom="0.75" header="0.3" footer="0.3"/>
  <pageSetup paperSize="9" orientation="landscape" r:id="rId3"/>
  <drawing r:id="rId4"/>
  <tableParts count="2">
    <tablePart r:id="rId5"/>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77"/>
  <sheetViews>
    <sheetView showGridLines="0" zoomScaleNormal="100" zoomScalePageLayoutView="125" workbookViewId="0"/>
  </sheetViews>
  <sheetFormatPr defaultColWidth="10" defaultRowHeight="15" customHeight="1" x14ac:dyDescent="0.35"/>
  <cols>
    <col min="1" max="1" width="14.33203125" style="18" customWidth="1"/>
    <col min="2" max="2" width="69.5" style="17" customWidth="1"/>
    <col min="3" max="3" width="15.58203125" style="17" customWidth="1"/>
    <col min="4" max="4" width="12.5" style="17" customWidth="1"/>
    <col min="5" max="5" width="10.5" style="17" customWidth="1"/>
    <col min="6" max="7" width="12" style="17" bestFit="1" customWidth="1"/>
    <col min="8" max="8" width="10.5" style="17" customWidth="1"/>
    <col min="9" max="16384" width="10" style="17"/>
  </cols>
  <sheetData>
    <row r="1" spans="1:8" ht="60" customHeight="1" x14ac:dyDescent="0.75">
      <c r="A1" s="18" t="s">
        <v>294</v>
      </c>
      <c r="B1" s="28"/>
      <c r="C1" s="12"/>
      <c r="D1" s="12"/>
      <c r="E1" s="12"/>
      <c r="F1" s="12"/>
      <c r="G1" s="12"/>
      <c r="H1" s="12"/>
    </row>
    <row r="2" spans="1:8" ht="15" customHeight="1" x14ac:dyDescent="0.35">
      <c r="A2" s="18" t="s">
        <v>293</v>
      </c>
      <c r="C2" s="12"/>
      <c r="D2" s="12"/>
      <c r="E2" s="12"/>
      <c r="F2" s="12"/>
      <c r="G2" s="12"/>
      <c r="H2" s="12"/>
    </row>
    <row r="3" spans="1:8" ht="15" customHeight="1" x14ac:dyDescent="0.35">
      <c r="A3" s="18" t="s">
        <v>292</v>
      </c>
      <c r="B3" s="27"/>
      <c r="C3" s="12"/>
      <c r="D3" s="12"/>
      <c r="E3" s="12"/>
      <c r="F3" s="12"/>
      <c r="G3" s="12"/>
      <c r="H3" s="12"/>
    </row>
    <row r="4" spans="1:8" ht="15" customHeight="1" x14ac:dyDescent="0.35">
      <c r="A4" s="18" t="s">
        <v>291</v>
      </c>
      <c r="C4" s="12"/>
      <c r="D4" s="12"/>
      <c r="E4" s="12"/>
      <c r="F4" s="12"/>
      <c r="G4" s="12"/>
      <c r="H4" s="12"/>
    </row>
    <row r="5" spans="1:8" s="25" customFormat="1" ht="15" customHeight="1" x14ac:dyDescent="0.35">
      <c r="A5" s="18" t="s">
        <v>290</v>
      </c>
      <c r="C5" s="12" t="s">
        <v>115</v>
      </c>
      <c r="D5" s="12" t="s">
        <v>114</v>
      </c>
      <c r="E5" s="12" t="s">
        <v>254</v>
      </c>
      <c r="F5" s="12" t="s">
        <v>253</v>
      </c>
      <c r="G5" s="12" t="s">
        <v>289</v>
      </c>
      <c r="H5" s="12"/>
    </row>
    <row r="6" spans="1:8" s="25" customFormat="1" ht="15" customHeight="1" x14ac:dyDescent="0.35">
      <c r="A6" s="18" t="s">
        <v>288</v>
      </c>
      <c r="B6" s="26"/>
      <c r="C6" s="12" t="s">
        <v>111</v>
      </c>
      <c r="D6" s="12" t="s">
        <v>247</v>
      </c>
      <c r="E6" s="12">
        <v>30000</v>
      </c>
      <c r="F6" s="12">
        <v>80000</v>
      </c>
      <c r="G6" s="12">
        <v>30000</v>
      </c>
      <c r="H6" s="12"/>
    </row>
    <row r="7" spans="1:8" s="25" customFormat="1" ht="15" customHeight="1" x14ac:dyDescent="0.35">
      <c r="A7" s="18" t="s">
        <v>287</v>
      </c>
      <c r="C7" s="12" t="s">
        <v>111</v>
      </c>
      <c r="D7" s="12" t="s">
        <v>77</v>
      </c>
      <c r="E7" s="12">
        <v>10000</v>
      </c>
      <c r="F7" s="12">
        <v>30000</v>
      </c>
      <c r="G7" s="12">
        <v>40000</v>
      </c>
      <c r="H7" s="12"/>
    </row>
    <row r="8" spans="1:8" s="25" customFormat="1" ht="15" customHeight="1" x14ac:dyDescent="0.35">
      <c r="A8" s="18" t="s">
        <v>286</v>
      </c>
      <c r="C8" s="12" t="s">
        <v>245</v>
      </c>
      <c r="D8" s="12" t="s">
        <v>53</v>
      </c>
      <c r="E8" s="12">
        <v>30000</v>
      </c>
      <c r="F8" s="12">
        <v>15000</v>
      </c>
      <c r="G8" s="12">
        <v>20000</v>
      </c>
      <c r="H8" s="12"/>
    </row>
    <row r="9" spans="1:8" s="25" customFormat="1" ht="15" customHeight="1" x14ac:dyDescent="0.35">
      <c r="A9" s="19" t="s">
        <v>285</v>
      </c>
      <c r="C9" s="12" t="s">
        <v>245</v>
      </c>
      <c r="D9" s="12" t="s">
        <v>249</v>
      </c>
      <c r="E9" s="12">
        <v>25000</v>
      </c>
      <c r="F9" s="12">
        <v>80000</v>
      </c>
      <c r="G9" s="12">
        <v>120000</v>
      </c>
      <c r="H9" s="12"/>
    </row>
    <row r="10" spans="1:8" s="25" customFormat="1" ht="15" customHeight="1" x14ac:dyDescent="0.35">
      <c r="A10" s="18" t="s">
        <v>284</v>
      </c>
      <c r="C10" s="12" t="s">
        <v>244</v>
      </c>
      <c r="D10" s="12" t="s">
        <v>243</v>
      </c>
      <c r="E10" s="12">
        <v>80000</v>
      </c>
      <c r="F10" s="12">
        <v>40000</v>
      </c>
      <c r="G10" s="12">
        <v>20000</v>
      </c>
      <c r="H10" s="12"/>
    </row>
    <row r="11" spans="1:8" s="25" customFormat="1" ht="15" customHeight="1" x14ac:dyDescent="0.35">
      <c r="A11" s="18"/>
      <c r="C11" s="12" t="s">
        <v>244</v>
      </c>
      <c r="D11" s="12" t="s">
        <v>246</v>
      </c>
      <c r="E11" s="12">
        <v>90000</v>
      </c>
      <c r="F11" s="12">
        <v>35000</v>
      </c>
      <c r="G11" s="12">
        <v>25000</v>
      </c>
      <c r="H11" s="12"/>
    </row>
    <row r="12" spans="1:8" s="25" customFormat="1" ht="15" customHeight="1" x14ac:dyDescent="0.35">
      <c r="A12" s="18"/>
      <c r="C12" s="12" t="s">
        <v>100</v>
      </c>
      <c r="D12" s="12" t="s">
        <v>98</v>
      </c>
      <c r="E12" s="12">
        <v>90000</v>
      </c>
      <c r="F12" s="12">
        <v>110000</v>
      </c>
      <c r="G12" s="12">
        <v>200000</v>
      </c>
      <c r="H12" s="12"/>
    </row>
    <row r="13" spans="1:8" s="25" customFormat="1" ht="15" customHeight="1" x14ac:dyDescent="0.35">
      <c r="A13" s="18"/>
      <c r="C13" s="12" t="s">
        <v>100</v>
      </c>
      <c r="D13" s="12" t="s">
        <v>96</v>
      </c>
      <c r="E13" s="12">
        <v>75000</v>
      </c>
      <c r="F13" s="12">
        <v>82000</v>
      </c>
      <c r="G13" s="12">
        <v>150000</v>
      </c>
      <c r="H13" s="12"/>
    </row>
    <row r="14" spans="1:8" s="25" customFormat="1" ht="15" customHeight="1" x14ac:dyDescent="0.35">
      <c r="A14" s="18"/>
      <c r="C14" s="12"/>
      <c r="D14" s="12"/>
      <c r="E14" s="12"/>
      <c r="F14" s="12"/>
      <c r="G14" s="12"/>
      <c r="H14" s="12"/>
    </row>
    <row r="15" spans="1:8" s="25" customFormat="1" ht="15" customHeight="1" x14ac:dyDescent="0.35">
      <c r="A15" s="18"/>
      <c r="C15" s="12"/>
      <c r="D15" s="12"/>
      <c r="E15" s="12"/>
      <c r="F15" s="12"/>
      <c r="G15" s="12"/>
      <c r="H15" s="12"/>
    </row>
    <row r="16" spans="1:8" s="25" customFormat="1" ht="15" customHeight="1" x14ac:dyDescent="0.35">
      <c r="A16" s="18"/>
      <c r="C16" s="12"/>
      <c r="D16" s="12"/>
      <c r="E16" s="12"/>
      <c r="F16" s="12"/>
      <c r="G16" s="12"/>
      <c r="H16" s="12"/>
    </row>
    <row r="17" spans="1:8" s="25" customFormat="1" ht="15" customHeight="1" x14ac:dyDescent="0.35">
      <c r="A17" s="18"/>
      <c r="C17" s="12"/>
      <c r="D17" s="12"/>
      <c r="E17" s="12"/>
      <c r="F17" s="12"/>
      <c r="G17" s="12"/>
      <c r="H17" s="12"/>
    </row>
    <row r="18" spans="1:8" s="25" customFormat="1" ht="15" customHeight="1" x14ac:dyDescent="0.35">
      <c r="A18" s="18"/>
      <c r="C18" s="12"/>
      <c r="D18" s="12"/>
      <c r="E18" s="12"/>
      <c r="F18" s="12"/>
      <c r="G18" s="12"/>
      <c r="H18" s="12"/>
    </row>
    <row r="19" spans="1:8" s="25" customFormat="1" ht="15" customHeight="1" x14ac:dyDescent="0.35">
      <c r="A19" s="18"/>
      <c r="C19" s="12"/>
      <c r="D19" s="12"/>
      <c r="E19" s="12"/>
      <c r="F19" s="12"/>
      <c r="G19" s="12"/>
      <c r="H19" s="12"/>
    </row>
    <row r="20" spans="1:8" s="25" customFormat="1" ht="15" customHeight="1" x14ac:dyDescent="0.35">
      <c r="A20" s="18"/>
      <c r="C20" s="12"/>
      <c r="D20" s="12"/>
      <c r="E20" s="12"/>
      <c r="F20" s="12"/>
      <c r="G20" s="12"/>
      <c r="H20" s="12"/>
    </row>
    <row r="21" spans="1:8" s="25" customFormat="1" ht="15" customHeight="1" x14ac:dyDescent="0.35">
      <c r="A21" s="18"/>
      <c r="C21" s="12"/>
      <c r="D21" s="12"/>
      <c r="E21" s="12"/>
      <c r="F21" s="12"/>
      <c r="G21" s="12"/>
      <c r="H21" s="12"/>
    </row>
    <row r="22" spans="1:8" s="25" customFormat="1" ht="15" customHeight="1" x14ac:dyDescent="0.35">
      <c r="A22" s="18"/>
    </row>
    <row r="23" spans="1:8" s="25" customFormat="1" ht="15" customHeight="1" x14ac:dyDescent="0.35">
      <c r="A23" s="18"/>
    </row>
    <row r="24" spans="1:8" s="25" customFormat="1" ht="15" customHeight="1" x14ac:dyDescent="0.35">
      <c r="A24" s="18"/>
    </row>
    <row r="27" spans="1:8" ht="15" customHeight="1" x14ac:dyDescent="0.35">
      <c r="C27" s="12"/>
      <c r="D27" s="12"/>
      <c r="E27" s="12"/>
      <c r="F27" s="12"/>
      <c r="G27" s="12"/>
      <c r="H27" s="12"/>
    </row>
    <row r="28" spans="1:8" ht="15" customHeight="1" x14ac:dyDescent="0.35">
      <c r="A28" s="18" t="s">
        <v>283</v>
      </c>
      <c r="C28" s="12"/>
      <c r="D28" s="12"/>
      <c r="E28" s="12"/>
      <c r="F28" s="12"/>
      <c r="G28" s="12"/>
      <c r="H28" s="12"/>
    </row>
    <row r="29" spans="1:8" ht="15" customHeight="1" x14ac:dyDescent="0.35">
      <c r="A29" s="18" t="s">
        <v>282</v>
      </c>
      <c r="C29" s="12"/>
      <c r="D29" s="12"/>
      <c r="E29" s="12"/>
      <c r="F29" s="12"/>
      <c r="G29" s="12"/>
      <c r="H29" s="12"/>
    </row>
    <row r="30" spans="1:8" ht="15" customHeight="1" x14ac:dyDescent="0.35">
      <c r="A30" s="18" t="s">
        <v>281</v>
      </c>
      <c r="C30" s="12"/>
      <c r="D30" s="12"/>
      <c r="E30" s="12"/>
      <c r="F30" s="12"/>
      <c r="G30" s="12"/>
      <c r="H30" s="12"/>
    </row>
    <row r="31" spans="1:8" ht="15" customHeight="1" x14ac:dyDescent="0.35">
      <c r="A31" s="18" t="s">
        <v>280</v>
      </c>
      <c r="H31" s="12"/>
    </row>
    <row r="32" spans="1:8" ht="15" customHeight="1" x14ac:dyDescent="0.35">
      <c r="A32" s="18" t="s">
        <v>279</v>
      </c>
      <c r="H32" s="12"/>
    </row>
    <row r="33" spans="1:8" ht="15" customHeight="1" x14ac:dyDescent="0.35">
      <c r="A33" s="18" t="s">
        <v>278</v>
      </c>
      <c r="C33" s="55" t="s">
        <v>115</v>
      </c>
      <c r="D33" s="55" t="s">
        <v>114</v>
      </c>
      <c r="E33" s="55" t="s">
        <v>254</v>
      </c>
      <c r="F33" s="55" t="s">
        <v>253</v>
      </c>
      <c r="G33" s="55" t="s">
        <v>252</v>
      </c>
      <c r="H33" s="55" t="s">
        <v>277</v>
      </c>
    </row>
    <row r="34" spans="1:8" ht="15" customHeight="1" x14ac:dyDescent="0.55000000000000004">
      <c r="A34" s="18" t="s">
        <v>276</v>
      </c>
      <c r="C34" s="54" t="s">
        <v>111</v>
      </c>
      <c r="D34" s="54" t="s">
        <v>247</v>
      </c>
      <c r="E34" s="56">
        <v>30000</v>
      </c>
      <c r="F34" s="56">
        <v>80000</v>
      </c>
      <c r="G34" s="56">
        <v>30000</v>
      </c>
      <c r="H34" s="53"/>
    </row>
    <row r="35" spans="1:8" ht="15" customHeight="1" x14ac:dyDescent="0.55000000000000004">
      <c r="C35" s="48" t="s">
        <v>111</v>
      </c>
      <c r="D35" s="48" t="s">
        <v>77</v>
      </c>
      <c r="E35" s="53">
        <v>10000</v>
      </c>
      <c r="F35" s="53">
        <v>30000</v>
      </c>
      <c r="G35" s="53">
        <v>40000</v>
      </c>
      <c r="H35" s="53"/>
    </row>
    <row r="36" spans="1:8" ht="15" customHeight="1" x14ac:dyDescent="0.55000000000000004">
      <c r="C36" s="54" t="s">
        <v>245</v>
      </c>
      <c r="D36" s="54" t="s">
        <v>53</v>
      </c>
      <c r="E36" s="56">
        <v>30000</v>
      </c>
      <c r="F36" s="56">
        <v>15000</v>
      </c>
      <c r="G36" s="56">
        <v>20000</v>
      </c>
      <c r="H36" s="53"/>
    </row>
    <row r="37" spans="1:8" ht="15" customHeight="1" x14ac:dyDescent="0.55000000000000004">
      <c r="C37" s="48" t="s">
        <v>245</v>
      </c>
      <c r="D37" s="48" t="s">
        <v>249</v>
      </c>
      <c r="E37" s="53">
        <v>25000</v>
      </c>
      <c r="F37" s="53">
        <v>80000</v>
      </c>
      <c r="G37" s="53">
        <v>120000</v>
      </c>
      <c r="H37" s="53"/>
    </row>
    <row r="38" spans="1:8" ht="15" customHeight="1" x14ac:dyDescent="0.55000000000000004">
      <c r="C38" s="54" t="s">
        <v>244</v>
      </c>
      <c r="D38" s="54" t="s">
        <v>243</v>
      </c>
      <c r="E38" s="56">
        <v>80000</v>
      </c>
      <c r="F38" s="56">
        <v>40000</v>
      </c>
      <c r="G38" s="56">
        <v>20000</v>
      </c>
      <c r="H38" s="53"/>
    </row>
    <row r="39" spans="1:8" ht="15" customHeight="1" x14ac:dyDescent="0.55000000000000004">
      <c r="C39" s="48" t="s">
        <v>244</v>
      </c>
      <c r="D39" s="48" t="s">
        <v>246</v>
      </c>
      <c r="E39" s="53">
        <v>90000</v>
      </c>
      <c r="F39" s="53">
        <v>35000</v>
      </c>
      <c r="G39" s="53">
        <v>25000</v>
      </c>
      <c r="H39" s="53"/>
    </row>
    <row r="40" spans="1:8" ht="15" customHeight="1" x14ac:dyDescent="0.55000000000000004">
      <c r="C40" s="54" t="s">
        <v>100</v>
      </c>
      <c r="D40" s="54" t="s">
        <v>98</v>
      </c>
      <c r="E40" s="56">
        <v>90000</v>
      </c>
      <c r="F40" s="56">
        <v>110000</v>
      </c>
      <c r="G40" s="56">
        <v>200000</v>
      </c>
      <c r="H40" s="53"/>
    </row>
    <row r="41" spans="1:8" ht="15" customHeight="1" x14ac:dyDescent="0.55000000000000004">
      <c r="C41" s="48" t="s">
        <v>100</v>
      </c>
      <c r="D41" s="48" t="s">
        <v>96</v>
      </c>
      <c r="E41" s="53">
        <v>75000</v>
      </c>
      <c r="F41" s="53">
        <v>82000</v>
      </c>
      <c r="G41" s="53">
        <v>150000</v>
      </c>
      <c r="H41" s="53"/>
    </row>
    <row r="42" spans="1:8" ht="15" customHeight="1" x14ac:dyDescent="0.35">
      <c r="C42" s="12"/>
      <c r="D42" s="12"/>
      <c r="E42" s="12"/>
      <c r="F42" s="12"/>
      <c r="G42" s="12"/>
      <c r="H42" s="12"/>
    </row>
    <row r="43" spans="1:8" ht="15" customHeight="1" x14ac:dyDescent="0.35">
      <c r="C43" s="12"/>
      <c r="D43" s="12"/>
      <c r="E43" s="12"/>
      <c r="F43" s="12"/>
      <c r="G43" s="12"/>
      <c r="H43" s="12"/>
    </row>
    <row r="44" spans="1:8" ht="15" customHeight="1" x14ac:dyDescent="0.35">
      <c r="C44" s="12"/>
      <c r="D44" s="12"/>
      <c r="E44" s="12"/>
      <c r="F44" s="12"/>
      <c r="G44" s="12"/>
      <c r="H44" s="12"/>
    </row>
    <row r="45" spans="1:8" ht="15" customHeight="1" x14ac:dyDescent="0.35">
      <c r="C45" s="12"/>
      <c r="D45" s="12"/>
      <c r="E45" s="12"/>
      <c r="F45" s="12"/>
      <c r="G45" s="12"/>
      <c r="H45" s="12"/>
    </row>
    <row r="46" spans="1:8" ht="15" customHeight="1" x14ac:dyDescent="0.35">
      <c r="C46" s="12"/>
      <c r="D46" s="12"/>
      <c r="E46" s="12"/>
      <c r="F46" s="12"/>
      <c r="G46" s="12"/>
      <c r="H46" s="12"/>
    </row>
    <row r="47" spans="1:8" ht="15" customHeight="1" x14ac:dyDescent="0.35">
      <c r="C47" s="12"/>
      <c r="D47" s="12"/>
      <c r="E47" s="12"/>
      <c r="F47" s="12"/>
      <c r="G47" s="12"/>
      <c r="H47" s="12"/>
    </row>
    <row r="48" spans="1:8" ht="15" customHeight="1" x14ac:dyDescent="0.35">
      <c r="A48" s="18" t="s">
        <v>275</v>
      </c>
      <c r="C48" s="12"/>
      <c r="D48" s="12"/>
      <c r="E48" s="12"/>
      <c r="F48" s="12"/>
      <c r="G48" s="12"/>
      <c r="H48" s="12"/>
    </row>
    <row r="49" spans="1:8" ht="15" customHeight="1" x14ac:dyDescent="0.35">
      <c r="A49" s="18" t="s">
        <v>274</v>
      </c>
      <c r="C49" s="12"/>
      <c r="D49" s="12"/>
      <c r="E49" s="12"/>
      <c r="F49" s="12"/>
      <c r="G49" s="12"/>
      <c r="H49" s="12"/>
    </row>
    <row r="50" spans="1:8" ht="15" customHeight="1" x14ac:dyDescent="0.35">
      <c r="A50" s="18" t="s">
        <v>273</v>
      </c>
      <c r="C50" s="12"/>
      <c r="D50" s="12"/>
      <c r="E50" s="12"/>
      <c r="F50" s="12"/>
      <c r="G50" s="12"/>
      <c r="H50" s="12"/>
    </row>
    <row r="51" spans="1:8" ht="15" customHeight="1" x14ac:dyDescent="0.35">
      <c r="A51" s="18" t="s">
        <v>272</v>
      </c>
      <c r="C51" s="12"/>
      <c r="D51" s="12"/>
      <c r="E51" s="12"/>
      <c r="F51" s="12"/>
      <c r="G51" s="12"/>
      <c r="H51" s="12"/>
    </row>
    <row r="52" spans="1:8" ht="15" customHeight="1" x14ac:dyDescent="0.35">
      <c r="A52" s="18" t="s">
        <v>271</v>
      </c>
      <c r="C52" s="12"/>
      <c r="D52" s="12"/>
      <c r="E52" s="12"/>
      <c r="F52" s="12"/>
      <c r="G52" s="12"/>
      <c r="H52" s="12"/>
    </row>
    <row r="53" spans="1:8" ht="15" customHeight="1" x14ac:dyDescent="0.35">
      <c r="A53" s="18" t="s">
        <v>270</v>
      </c>
      <c r="C53" s="55" t="s">
        <v>115</v>
      </c>
      <c r="D53" s="55" t="s">
        <v>114</v>
      </c>
      <c r="E53" s="55" t="s">
        <v>269</v>
      </c>
      <c r="F53" s="12"/>
      <c r="G53" s="12"/>
      <c r="H53" s="12"/>
    </row>
    <row r="54" spans="1:8" ht="15" customHeight="1" x14ac:dyDescent="0.55000000000000004">
      <c r="A54" s="18" t="s">
        <v>268</v>
      </c>
      <c r="C54" s="54" t="s">
        <v>111</v>
      </c>
      <c r="D54" s="54" t="s">
        <v>247</v>
      </c>
      <c r="E54" s="53">
        <v>1000</v>
      </c>
      <c r="F54" s="12"/>
      <c r="G54" s="12"/>
      <c r="H54" s="12"/>
    </row>
    <row r="55" spans="1:8" ht="15" customHeight="1" x14ac:dyDescent="0.55000000000000004">
      <c r="A55" s="18" t="s">
        <v>267</v>
      </c>
      <c r="C55" s="48" t="s">
        <v>111</v>
      </c>
      <c r="D55" s="48" t="s">
        <v>77</v>
      </c>
      <c r="E55" s="53">
        <v>2000</v>
      </c>
      <c r="F55" s="12"/>
      <c r="G55" s="12"/>
      <c r="H55" s="12"/>
    </row>
    <row r="56" spans="1:8" ht="15" customHeight="1" x14ac:dyDescent="0.55000000000000004">
      <c r="A56" s="18" t="s">
        <v>266</v>
      </c>
      <c r="C56" s="54" t="s">
        <v>245</v>
      </c>
      <c r="D56" s="54" t="s">
        <v>53</v>
      </c>
      <c r="E56" s="53">
        <v>3000</v>
      </c>
      <c r="F56" s="12"/>
      <c r="G56" s="12"/>
      <c r="H56" s="12"/>
    </row>
    <row r="57" spans="1:8" ht="15" customHeight="1" x14ac:dyDescent="0.55000000000000004">
      <c r="A57" s="19" t="s">
        <v>265</v>
      </c>
      <c r="C57" s="48" t="s">
        <v>245</v>
      </c>
      <c r="D57" s="48" t="s">
        <v>249</v>
      </c>
      <c r="E57" s="53">
        <v>1000</v>
      </c>
      <c r="F57" s="12"/>
      <c r="G57" s="12"/>
      <c r="H57" s="12"/>
    </row>
    <row r="58" spans="1:8" ht="15" customHeight="1" x14ac:dyDescent="0.55000000000000004">
      <c r="A58" s="18" t="s">
        <v>264</v>
      </c>
      <c r="C58" s="54" t="s">
        <v>244</v>
      </c>
      <c r="D58" s="54" t="s">
        <v>243</v>
      </c>
      <c r="E58" s="53">
        <v>2000</v>
      </c>
      <c r="F58" s="12"/>
      <c r="G58" s="12"/>
      <c r="H58" s="12"/>
    </row>
    <row r="59" spans="1:8" ht="15" customHeight="1" x14ac:dyDescent="0.55000000000000004">
      <c r="C59" s="48" t="s">
        <v>244</v>
      </c>
      <c r="D59" s="48" t="s">
        <v>246</v>
      </c>
      <c r="E59" s="53">
        <v>3000</v>
      </c>
    </row>
    <row r="60" spans="1:8" ht="15" customHeight="1" x14ac:dyDescent="0.55000000000000004">
      <c r="C60" s="54" t="s">
        <v>100</v>
      </c>
      <c r="D60" s="54" t="s">
        <v>98</v>
      </c>
      <c r="E60" s="53">
        <v>4000</v>
      </c>
    </row>
    <row r="61" spans="1:8" ht="15" customHeight="1" x14ac:dyDescent="0.55000000000000004">
      <c r="C61" s="48" t="s">
        <v>100</v>
      </c>
      <c r="D61" s="48" t="s">
        <v>96</v>
      </c>
      <c r="E61" s="53">
        <v>8000</v>
      </c>
    </row>
    <row r="69" spans="1:8" ht="15" customHeight="1" x14ac:dyDescent="0.35">
      <c r="B69" s="12"/>
      <c r="C69" s="12"/>
      <c r="D69" s="12"/>
      <c r="E69" s="12"/>
      <c r="F69" s="12"/>
      <c r="G69" s="12"/>
      <c r="H69" s="12"/>
    </row>
    <row r="70" spans="1:8" ht="15" customHeight="1" x14ac:dyDescent="0.35">
      <c r="B70" s="12"/>
      <c r="C70" s="12"/>
      <c r="D70" s="12"/>
      <c r="E70" s="12"/>
      <c r="F70" s="12"/>
      <c r="G70" s="12"/>
      <c r="H70" s="12"/>
    </row>
    <row r="71" spans="1:8" ht="15" customHeight="1" x14ac:dyDescent="0.35">
      <c r="B71" s="12"/>
      <c r="C71" s="12"/>
      <c r="D71" s="12"/>
      <c r="E71" s="12"/>
      <c r="F71" s="12"/>
      <c r="G71" s="12"/>
      <c r="H71" s="12"/>
    </row>
    <row r="72" spans="1:8" ht="15" customHeight="1" x14ac:dyDescent="0.35">
      <c r="B72" s="12"/>
      <c r="C72" s="12"/>
      <c r="D72" s="12"/>
      <c r="E72" s="12"/>
      <c r="F72" s="12"/>
      <c r="G72" s="12"/>
      <c r="H72" s="12"/>
    </row>
    <row r="73" spans="1:8" ht="15" customHeight="1" x14ac:dyDescent="0.35">
      <c r="A73" s="18" t="s">
        <v>41</v>
      </c>
      <c r="B73" s="12"/>
      <c r="C73" s="12"/>
      <c r="D73" s="12"/>
      <c r="E73" s="12"/>
      <c r="F73" s="12"/>
      <c r="G73" s="12"/>
      <c r="H73" s="12"/>
    </row>
    <row r="74" spans="1:8" ht="15" customHeight="1" x14ac:dyDescent="0.35">
      <c r="A74" s="29" t="s">
        <v>263</v>
      </c>
      <c r="B74" s="12"/>
      <c r="C74" s="12"/>
      <c r="D74" s="12"/>
      <c r="E74" s="12"/>
      <c r="F74" s="12"/>
      <c r="G74" s="12"/>
      <c r="H74" s="12"/>
    </row>
    <row r="75" spans="1:8" ht="15" customHeight="1" x14ac:dyDescent="0.35">
      <c r="A75" s="29" t="s">
        <v>262</v>
      </c>
      <c r="B75" s="12"/>
      <c r="C75" s="12"/>
      <c r="D75" s="12"/>
      <c r="E75" s="12"/>
      <c r="F75" s="12"/>
      <c r="G75" s="12"/>
      <c r="H75" s="12"/>
    </row>
    <row r="76" spans="1:8" ht="15" customHeight="1" x14ac:dyDescent="0.35">
      <c r="A76" s="29" t="s">
        <v>261</v>
      </c>
      <c r="B76" s="12" t="s">
        <v>260</v>
      </c>
      <c r="C76" s="12"/>
      <c r="D76" s="12"/>
      <c r="E76" s="12"/>
      <c r="F76" s="12"/>
      <c r="G76" s="12"/>
      <c r="H76" s="12"/>
    </row>
    <row r="77" spans="1:8" ht="15" customHeight="1" x14ac:dyDescent="0.35">
      <c r="A77" s="18" t="s">
        <v>36</v>
      </c>
    </row>
  </sheetData>
  <phoneticPr fontId="2"/>
  <hyperlinks>
    <hyperlink ref="A76" r:id="rId1" tooltip=" Excel テーブルで計算列を使用する方法について Web を参照するときに選択します" xr:uid="{00000000-0004-0000-0600-000000000000}"/>
    <hyperlink ref="A75" r:id="rId2" tooltip=" Excel テーブルでデータを合計する方法について Web を参照するときに選択します" xr:uid="{00000000-0004-0000-0600-000001000000}"/>
    <hyperlink ref="A74" r:id="rId3" tooltip=" Excel テーブルの概要を Web を参照するときに選択します" xr:uid="{00000000-0004-0000-0600-000002000000}"/>
  </hyperlinks>
  <pageMargins left="0.7" right="0.7" top="0.75" bottom="0.75" header="0.3" footer="0.3"/>
  <pageSetup paperSize="9" orientation="landscape" r:id="rId4"/>
  <drawing r:id="rId5"/>
  <tableParts count="2">
    <tablePart r:id="rId6"/>
    <tablePart r:id="rId7"/>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72"/>
  <sheetViews>
    <sheetView showGridLines="0" zoomScaleNormal="100" zoomScalePageLayoutView="125" workbookViewId="0"/>
  </sheetViews>
  <sheetFormatPr defaultColWidth="10" defaultRowHeight="15" customHeight="1" x14ac:dyDescent="0.35"/>
  <cols>
    <col min="1" max="1" width="14.33203125" style="18" customWidth="1"/>
    <col min="2" max="2" width="69.5" style="12" customWidth="1"/>
    <col min="3" max="4" width="13.25" style="17" customWidth="1"/>
    <col min="5" max="6" width="15.58203125" style="17" customWidth="1"/>
    <col min="7" max="16384" width="10" style="17"/>
  </cols>
  <sheetData>
    <row r="1" spans="1:6" ht="60" customHeight="1" x14ac:dyDescent="0.35">
      <c r="A1" s="18" t="s">
        <v>321</v>
      </c>
      <c r="C1" s="12"/>
      <c r="D1" s="12"/>
      <c r="E1" s="12"/>
      <c r="F1" s="12"/>
    </row>
    <row r="2" spans="1:6" ht="15" customHeight="1" x14ac:dyDescent="0.35">
      <c r="A2" s="18" t="s">
        <v>320</v>
      </c>
      <c r="C2" s="12"/>
      <c r="D2" s="12"/>
      <c r="E2" s="12"/>
      <c r="F2" s="12"/>
    </row>
    <row r="3" spans="1:6" ht="15" customHeight="1" x14ac:dyDescent="0.35">
      <c r="A3" s="18" t="s">
        <v>319</v>
      </c>
      <c r="C3" s="24" t="s">
        <v>230</v>
      </c>
      <c r="D3" s="24" t="s">
        <v>115</v>
      </c>
      <c r="E3" s="12"/>
      <c r="F3" s="12"/>
    </row>
    <row r="4" spans="1:6" ht="15" customHeight="1" x14ac:dyDescent="0.35">
      <c r="A4" s="18" t="s">
        <v>318</v>
      </c>
      <c r="C4" s="23" t="s">
        <v>75</v>
      </c>
      <c r="D4" s="22"/>
      <c r="E4" s="12"/>
      <c r="F4" s="12"/>
    </row>
    <row r="5" spans="1:6" s="25" customFormat="1" ht="15" customHeight="1" x14ac:dyDescent="0.35">
      <c r="A5" s="18" t="s">
        <v>317</v>
      </c>
      <c r="B5" s="12"/>
      <c r="C5" s="23" t="s">
        <v>98</v>
      </c>
      <c r="D5" s="22"/>
      <c r="F5" s="12"/>
    </row>
    <row r="6" spans="1:6" s="25" customFormat="1" ht="15" customHeight="1" x14ac:dyDescent="0.35">
      <c r="A6" s="18" t="s">
        <v>316</v>
      </c>
      <c r="B6" s="12"/>
      <c r="C6" s="23" t="s">
        <v>71</v>
      </c>
      <c r="D6" s="22"/>
      <c r="F6" s="12"/>
    </row>
    <row r="7" spans="1:6" s="25" customFormat="1" ht="15" customHeight="1" x14ac:dyDescent="0.35">
      <c r="A7" s="18" t="s">
        <v>315</v>
      </c>
      <c r="B7" s="12"/>
      <c r="C7" s="23" t="s">
        <v>69</v>
      </c>
      <c r="D7" s="22"/>
      <c r="F7" s="12"/>
    </row>
    <row r="8" spans="1:6" s="25" customFormat="1" ht="15" customHeight="1" x14ac:dyDescent="0.35">
      <c r="A8" s="18" t="s">
        <v>314</v>
      </c>
      <c r="B8" s="12"/>
      <c r="C8" s="23" t="s">
        <v>304</v>
      </c>
      <c r="D8" s="22"/>
      <c r="F8" s="12"/>
    </row>
    <row r="9" spans="1:6" s="25" customFormat="1" ht="15" customHeight="1" x14ac:dyDescent="0.35">
      <c r="A9" s="19" t="s">
        <v>313</v>
      </c>
      <c r="B9" s="12"/>
      <c r="C9" s="23" t="s">
        <v>302</v>
      </c>
      <c r="D9" s="22"/>
      <c r="F9" s="12"/>
    </row>
    <row r="10" spans="1:6" s="25" customFormat="1" ht="15" customHeight="1" x14ac:dyDescent="0.35">
      <c r="A10" s="18" t="s">
        <v>312</v>
      </c>
      <c r="B10" s="12"/>
      <c r="C10" s="23" t="s">
        <v>300</v>
      </c>
      <c r="D10" s="22"/>
      <c r="F10" s="12"/>
    </row>
    <row r="11" spans="1:6" s="25" customFormat="1" ht="15" customHeight="1" x14ac:dyDescent="0.35">
      <c r="A11" s="18"/>
      <c r="B11" s="12"/>
      <c r="C11" s="23" t="s">
        <v>53</v>
      </c>
      <c r="D11" s="22"/>
      <c r="F11" s="12"/>
    </row>
    <row r="12" spans="1:6" s="25" customFormat="1" ht="15" customHeight="1" x14ac:dyDescent="0.35">
      <c r="A12" s="18"/>
      <c r="B12" s="12"/>
      <c r="C12" s="23" t="s">
        <v>96</v>
      </c>
      <c r="D12" s="22"/>
      <c r="F12" s="12"/>
    </row>
    <row r="13" spans="1:6" s="25" customFormat="1" ht="15" customHeight="1" x14ac:dyDescent="0.35">
      <c r="A13" s="18"/>
      <c r="B13" s="12"/>
      <c r="C13" s="23" t="s">
        <v>49</v>
      </c>
      <c r="D13" s="22"/>
      <c r="F13" s="12"/>
    </row>
    <row r="14" spans="1:6" s="25" customFormat="1" ht="15" customHeight="1" x14ac:dyDescent="0.35">
      <c r="A14" s="18"/>
      <c r="B14" s="12"/>
      <c r="C14" s="23" t="s">
        <v>47</v>
      </c>
      <c r="D14" s="22"/>
      <c r="F14" s="12"/>
    </row>
    <row r="15" spans="1:6" s="25" customFormat="1" ht="15" customHeight="1" x14ac:dyDescent="0.35">
      <c r="A15" s="18"/>
      <c r="B15" s="12"/>
      <c r="C15" s="23" t="s">
        <v>45</v>
      </c>
      <c r="D15" s="22"/>
      <c r="F15" s="12"/>
    </row>
    <row r="16" spans="1:6" s="25" customFormat="1" ht="15" customHeight="1" x14ac:dyDescent="0.35">
      <c r="A16" s="18"/>
      <c r="B16" s="12"/>
    </row>
    <row r="17" spans="1:6" s="25" customFormat="1" ht="15" customHeight="1" x14ac:dyDescent="0.35">
      <c r="A17" s="18"/>
      <c r="B17" s="12"/>
    </row>
    <row r="18" spans="1:6" s="25" customFormat="1" ht="15" customHeight="1" x14ac:dyDescent="0.35">
      <c r="A18" s="18"/>
      <c r="B18" s="12"/>
      <c r="C18" s="12"/>
      <c r="D18" s="12"/>
      <c r="E18" s="12"/>
      <c r="F18" s="12"/>
    </row>
    <row r="19" spans="1:6" s="25" customFormat="1" ht="15" customHeight="1" x14ac:dyDescent="0.35">
      <c r="A19" s="18"/>
      <c r="B19" s="12"/>
      <c r="C19" s="12"/>
      <c r="D19" s="12"/>
      <c r="E19" s="12"/>
      <c r="F19" s="12"/>
    </row>
    <row r="20" spans="1:6" s="25" customFormat="1" ht="15" customHeight="1" x14ac:dyDescent="0.35">
      <c r="A20" s="18"/>
      <c r="B20" s="12"/>
      <c r="C20" s="12"/>
      <c r="D20" s="12"/>
      <c r="E20" s="12"/>
      <c r="F20" s="12"/>
    </row>
    <row r="21" spans="1:6" s="25" customFormat="1" ht="15" customHeight="1" x14ac:dyDescent="0.35">
      <c r="A21" s="18"/>
      <c r="B21" s="12"/>
      <c r="C21" s="12"/>
      <c r="D21" s="12"/>
      <c r="E21" s="12"/>
      <c r="F21" s="12"/>
    </row>
    <row r="22" spans="1:6" s="25" customFormat="1" ht="15" customHeight="1" x14ac:dyDescent="0.35">
      <c r="A22" s="18"/>
      <c r="B22" s="12"/>
    </row>
    <row r="23" spans="1:6" s="25" customFormat="1" ht="15" customHeight="1" x14ac:dyDescent="0.35">
      <c r="A23" s="18"/>
      <c r="B23" s="12"/>
    </row>
    <row r="24" spans="1:6" s="25" customFormat="1" ht="15" customHeight="1" x14ac:dyDescent="0.35">
      <c r="A24" s="18"/>
      <c r="B24" s="12"/>
    </row>
    <row r="29" spans="1:6" ht="15" customHeight="1" x14ac:dyDescent="0.35">
      <c r="C29" s="12"/>
      <c r="D29" s="12"/>
      <c r="E29" s="12"/>
      <c r="F29" s="12"/>
    </row>
    <row r="30" spans="1:6" ht="15" customHeight="1" x14ac:dyDescent="0.35">
      <c r="A30" s="18" t="s">
        <v>311</v>
      </c>
      <c r="C30" s="12"/>
      <c r="D30" s="12"/>
      <c r="F30" s="12"/>
    </row>
    <row r="31" spans="1:6" ht="15" customHeight="1" x14ac:dyDescent="0.35">
      <c r="A31" s="18" t="s">
        <v>310</v>
      </c>
      <c r="C31" s="24" t="s">
        <v>230</v>
      </c>
      <c r="D31" s="24" t="s">
        <v>115</v>
      </c>
      <c r="F31" s="58" t="s">
        <v>115</v>
      </c>
    </row>
    <row r="32" spans="1:6" ht="15" customHeight="1" x14ac:dyDescent="0.35">
      <c r="A32" s="18" t="s">
        <v>309</v>
      </c>
      <c r="C32" s="23" t="s">
        <v>75</v>
      </c>
      <c r="D32" s="23"/>
      <c r="F32" s="57" t="s">
        <v>111</v>
      </c>
    </row>
    <row r="33" spans="1:6" ht="15" customHeight="1" x14ac:dyDescent="0.35">
      <c r="A33" s="18" t="s">
        <v>308</v>
      </c>
      <c r="C33" s="23" t="s">
        <v>98</v>
      </c>
      <c r="D33" s="23"/>
      <c r="F33" s="23" t="s">
        <v>100</v>
      </c>
    </row>
    <row r="34" spans="1:6" ht="15" customHeight="1" x14ac:dyDescent="0.35">
      <c r="A34" s="18" t="s">
        <v>307</v>
      </c>
      <c r="C34" s="23" t="s">
        <v>71</v>
      </c>
      <c r="D34" s="23"/>
      <c r="F34" s="57" t="s">
        <v>245</v>
      </c>
    </row>
    <row r="35" spans="1:6" ht="15" customHeight="1" x14ac:dyDescent="0.35">
      <c r="A35" s="18" t="s">
        <v>306</v>
      </c>
      <c r="C35" s="23" t="s">
        <v>69</v>
      </c>
      <c r="D35" s="23"/>
      <c r="F35" s="12"/>
    </row>
    <row r="36" spans="1:6" ht="15" customHeight="1" x14ac:dyDescent="0.35">
      <c r="A36" s="18" t="s">
        <v>305</v>
      </c>
      <c r="C36" s="23" t="s">
        <v>304</v>
      </c>
      <c r="D36" s="23"/>
      <c r="E36" s="12"/>
      <c r="F36" s="12"/>
    </row>
    <row r="37" spans="1:6" ht="15" customHeight="1" x14ac:dyDescent="0.35">
      <c r="A37" s="18" t="s">
        <v>303</v>
      </c>
      <c r="C37" s="23" t="s">
        <v>302</v>
      </c>
      <c r="D37" s="23"/>
      <c r="E37" s="12"/>
      <c r="F37" s="12"/>
    </row>
    <row r="38" spans="1:6" ht="15" customHeight="1" x14ac:dyDescent="0.35">
      <c r="A38" s="18" t="s">
        <v>301</v>
      </c>
      <c r="C38" s="23" t="s">
        <v>300</v>
      </c>
      <c r="D38" s="23"/>
      <c r="E38" s="12"/>
      <c r="F38" s="12"/>
    </row>
    <row r="39" spans="1:6" ht="15" customHeight="1" x14ac:dyDescent="0.35">
      <c r="A39" s="18" t="s">
        <v>299</v>
      </c>
      <c r="C39" s="23" t="s">
        <v>53</v>
      </c>
      <c r="D39" s="23"/>
      <c r="E39" s="12"/>
      <c r="F39" s="12"/>
    </row>
    <row r="40" spans="1:6" ht="15" customHeight="1" x14ac:dyDescent="0.35">
      <c r="A40" s="19" t="s">
        <v>298</v>
      </c>
      <c r="C40" s="23" t="s">
        <v>96</v>
      </c>
      <c r="D40" s="23"/>
      <c r="E40" s="12"/>
      <c r="F40" s="12"/>
    </row>
    <row r="41" spans="1:6" ht="15" customHeight="1" x14ac:dyDescent="0.35">
      <c r="A41" s="18" t="s">
        <v>297</v>
      </c>
      <c r="C41" s="23" t="s">
        <v>49</v>
      </c>
      <c r="D41" s="23"/>
      <c r="E41" s="12"/>
      <c r="F41" s="12"/>
    </row>
    <row r="42" spans="1:6" ht="15" customHeight="1" x14ac:dyDescent="0.35">
      <c r="C42" s="23" t="s">
        <v>47</v>
      </c>
      <c r="D42" s="23"/>
      <c r="E42" s="12"/>
      <c r="F42" s="12"/>
    </row>
    <row r="43" spans="1:6" ht="15" customHeight="1" x14ac:dyDescent="0.35">
      <c r="C43" s="23" t="s">
        <v>45</v>
      </c>
      <c r="D43" s="23"/>
      <c r="E43" s="12"/>
      <c r="F43" s="12"/>
    </row>
    <row r="44" spans="1:6" ht="15" customHeight="1" x14ac:dyDescent="0.35">
      <c r="D44" s="12"/>
      <c r="E44" s="12"/>
      <c r="F44" s="12"/>
    </row>
    <row r="45" spans="1:6" ht="15" customHeight="1" x14ac:dyDescent="0.35">
      <c r="C45" s="12"/>
      <c r="D45" s="12"/>
      <c r="E45" s="12"/>
      <c r="F45" s="12"/>
    </row>
    <row r="46" spans="1:6" ht="15" customHeight="1" x14ac:dyDescent="0.35">
      <c r="C46" s="12"/>
      <c r="D46" s="12"/>
      <c r="E46" s="12"/>
      <c r="F46" s="12"/>
    </row>
    <row r="47" spans="1:6" ht="15" customHeight="1" x14ac:dyDescent="0.35">
      <c r="C47" s="12"/>
      <c r="D47" s="12"/>
      <c r="E47" s="12"/>
      <c r="F47" s="12"/>
    </row>
    <row r="48" spans="1:6" ht="15" customHeight="1" x14ac:dyDescent="0.35">
      <c r="C48" s="12"/>
      <c r="D48" s="12"/>
      <c r="E48" s="12"/>
      <c r="F48" s="12"/>
    </row>
    <row r="49" spans="3:6" ht="15" customHeight="1" x14ac:dyDescent="0.35">
      <c r="C49" s="12"/>
      <c r="D49" s="12"/>
      <c r="E49" s="12"/>
      <c r="F49" s="12"/>
    </row>
    <row r="50" spans="3:6" ht="15" customHeight="1" x14ac:dyDescent="0.35">
      <c r="C50" s="12"/>
      <c r="D50" s="12"/>
      <c r="E50" s="12"/>
      <c r="F50" s="12"/>
    </row>
    <row r="51" spans="3:6" ht="15" customHeight="1" x14ac:dyDescent="0.35">
      <c r="C51" s="12"/>
      <c r="D51" s="12"/>
      <c r="E51" s="12"/>
      <c r="F51" s="12"/>
    </row>
    <row r="52" spans="3:6" ht="15" customHeight="1" x14ac:dyDescent="0.35">
      <c r="C52" s="12"/>
      <c r="D52" s="12"/>
      <c r="E52" s="12"/>
      <c r="F52" s="12"/>
    </row>
    <row r="53" spans="3:6" ht="15" customHeight="1" x14ac:dyDescent="0.35">
      <c r="C53" s="12"/>
      <c r="D53" s="12"/>
      <c r="E53" s="12"/>
      <c r="F53" s="12"/>
    </row>
    <row r="54" spans="3:6" ht="15" customHeight="1" x14ac:dyDescent="0.35">
      <c r="C54" s="12"/>
      <c r="D54" s="12"/>
      <c r="E54" s="12"/>
      <c r="F54" s="12"/>
    </row>
    <row r="55" spans="3:6" ht="15" customHeight="1" x14ac:dyDescent="0.35">
      <c r="C55" s="12"/>
      <c r="D55" s="12"/>
      <c r="E55" s="12"/>
      <c r="F55" s="12"/>
    </row>
    <row r="56" spans="3:6" ht="15" customHeight="1" x14ac:dyDescent="0.35">
      <c r="C56" s="12"/>
      <c r="D56" s="12"/>
      <c r="E56" s="12"/>
      <c r="F56" s="12"/>
    </row>
    <row r="57" spans="3:6" ht="15" customHeight="1" x14ac:dyDescent="0.35">
      <c r="C57" s="12"/>
      <c r="D57" s="12"/>
      <c r="E57" s="12"/>
      <c r="F57" s="12"/>
    </row>
    <row r="60" spans="3:6" ht="15" customHeight="1" x14ac:dyDescent="0.35">
      <c r="C60" s="12"/>
      <c r="D60" s="12"/>
      <c r="E60" s="12"/>
      <c r="F60" s="12"/>
    </row>
    <row r="61" spans="3:6" ht="15" customHeight="1" x14ac:dyDescent="0.35">
      <c r="C61" s="12"/>
      <c r="D61" s="12"/>
      <c r="E61" s="12"/>
      <c r="F61" s="12"/>
    </row>
    <row r="62" spans="3:6" ht="15" customHeight="1" x14ac:dyDescent="0.35">
      <c r="C62" s="12"/>
      <c r="D62" s="12"/>
      <c r="E62" s="12"/>
      <c r="F62" s="12"/>
    </row>
    <row r="63" spans="3:6" ht="15" customHeight="1" x14ac:dyDescent="0.35">
      <c r="C63" s="12"/>
      <c r="D63" s="12"/>
      <c r="E63" s="12"/>
      <c r="F63" s="12"/>
    </row>
    <row r="69" spans="1:1" ht="15" customHeight="1" x14ac:dyDescent="0.35">
      <c r="A69" s="18" t="s">
        <v>41</v>
      </c>
    </row>
    <row r="70" spans="1:1" ht="15" customHeight="1" x14ac:dyDescent="0.35">
      <c r="A70" s="29" t="s">
        <v>296</v>
      </c>
    </row>
    <row r="71" spans="1:1" ht="15" customHeight="1" x14ac:dyDescent="0.35">
      <c r="A71" s="29" t="s">
        <v>295</v>
      </c>
    </row>
    <row r="72" spans="1:1" ht="15" customHeight="1" x14ac:dyDescent="0.35">
      <c r="A72" s="18" t="s">
        <v>36</v>
      </c>
    </row>
  </sheetData>
  <phoneticPr fontId="2"/>
  <hyperlinks>
    <hyperlink ref="A71" r:id="rId1" tooltip="ドロップダウン リストの作成について Web を参照するときに選択します" xr:uid="{00000000-0004-0000-0700-000000000000}"/>
    <hyperlink ref="A70" r:id="rId2" tooltip="セルへのデータの入力規則の適用について Web を参照するときに選択します" xr:uid="{00000000-0004-0000-0700-000001000000}"/>
  </hyperlinks>
  <pageMargins left="0.7" right="0.7" top="0.75" bottom="0.75" header="0.3" footer="0.3"/>
  <pageSetup paperSize="9" orientation="landscape"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73"/>
  <sheetViews>
    <sheetView showGridLines="0" zoomScaleNormal="100" zoomScalePageLayoutView="125" workbookViewId="0"/>
  </sheetViews>
  <sheetFormatPr defaultColWidth="10" defaultRowHeight="15" customHeight="1" x14ac:dyDescent="0.35"/>
  <cols>
    <col min="1" max="1" width="14.33203125" style="18" customWidth="1"/>
    <col min="2" max="2" width="69.5" style="12" customWidth="1"/>
    <col min="3" max="3" width="15.58203125" style="17" customWidth="1"/>
    <col min="4" max="4" width="12.5" style="17" customWidth="1"/>
    <col min="5" max="5" width="12.25" style="17" customWidth="1"/>
    <col min="6" max="7" width="13.33203125" style="17" customWidth="1"/>
    <col min="8" max="16384" width="10" style="17"/>
  </cols>
  <sheetData>
    <row r="1" spans="1:7" ht="60" customHeight="1" x14ac:dyDescent="0.35">
      <c r="A1" s="18" t="s">
        <v>323</v>
      </c>
      <c r="C1" s="12"/>
      <c r="D1" s="12"/>
      <c r="E1" s="12"/>
      <c r="F1" s="12"/>
      <c r="G1" s="12"/>
    </row>
    <row r="2" spans="1:7" ht="15" customHeight="1" x14ac:dyDescent="0.35">
      <c r="A2" s="18" t="s">
        <v>347</v>
      </c>
      <c r="C2" s="12"/>
      <c r="D2" s="12"/>
      <c r="E2" s="12"/>
      <c r="F2" s="12"/>
      <c r="G2" s="12"/>
    </row>
    <row r="3" spans="1:7" ht="15" customHeight="1" x14ac:dyDescent="0.35">
      <c r="A3" s="18" t="s">
        <v>346</v>
      </c>
      <c r="C3" s="12"/>
      <c r="D3" s="12"/>
      <c r="E3" s="12"/>
      <c r="F3" s="12"/>
      <c r="G3" s="12"/>
    </row>
    <row r="4" spans="1:7" ht="15" customHeight="1" x14ac:dyDescent="0.35">
      <c r="A4" s="18" t="s">
        <v>345</v>
      </c>
      <c r="C4" s="12"/>
      <c r="D4" s="12"/>
      <c r="E4" s="12"/>
      <c r="F4" s="12"/>
      <c r="G4" s="12"/>
    </row>
    <row r="5" spans="1:7" s="25" customFormat="1" ht="15" customHeight="1" x14ac:dyDescent="0.35">
      <c r="A5" s="18" t="s">
        <v>344</v>
      </c>
      <c r="B5" s="12"/>
      <c r="C5" s="48" t="s">
        <v>115</v>
      </c>
      <c r="D5" s="48" t="s">
        <v>114</v>
      </c>
      <c r="E5" s="48" t="s">
        <v>254</v>
      </c>
      <c r="F5" s="48" t="s">
        <v>253</v>
      </c>
      <c r="G5" s="48" t="s">
        <v>252</v>
      </c>
    </row>
    <row r="6" spans="1:7" s="25" customFormat="1" ht="15" customHeight="1" x14ac:dyDescent="0.55000000000000004">
      <c r="A6" s="18" t="s">
        <v>343</v>
      </c>
      <c r="B6" s="12"/>
      <c r="C6" s="48" t="s">
        <v>111</v>
      </c>
      <c r="D6" s="48" t="s">
        <v>247</v>
      </c>
      <c r="E6" s="53">
        <v>30000</v>
      </c>
      <c r="F6" s="53">
        <v>80000</v>
      </c>
      <c r="G6" s="53">
        <v>30000</v>
      </c>
    </row>
    <row r="7" spans="1:7" s="25" customFormat="1" ht="15" customHeight="1" x14ac:dyDescent="0.55000000000000004">
      <c r="A7" s="18" t="s">
        <v>342</v>
      </c>
      <c r="B7" s="12"/>
      <c r="C7" s="48" t="s">
        <v>111</v>
      </c>
      <c r="D7" s="48" t="s">
        <v>77</v>
      </c>
      <c r="E7" s="53">
        <v>10000</v>
      </c>
      <c r="F7" s="53">
        <v>30000</v>
      </c>
      <c r="G7" s="53">
        <v>40000</v>
      </c>
    </row>
    <row r="8" spans="1:7" s="25" customFormat="1" ht="15" customHeight="1" x14ac:dyDescent="0.55000000000000004">
      <c r="A8" s="18" t="s">
        <v>341</v>
      </c>
      <c r="B8" s="12"/>
      <c r="C8" s="48" t="s">
        <v>245</v>
      </c>
      <c r="D8" s="48" t="s">
        <v>53</v>
      </c>
      <c r="E8" s="53">
        <v>30000</v>
      </c>
      <c r="F8" s="53">
        <v>15000</v>
      </c>
      <c r="G8" s="53">
        <v>20000</v>
      </c>
    </row>
    <row r="9" spans="1:7" s="25" customFormat="1" ht="15" customHeight="1" x14ac:dyDescent="0.55000000000000004">
      <c r="A9" s="18" t="s">
        <v>340</v>
      </c>
      <c r="B9" s="12"/>
      <c r="C9" s="48" t="s">
        <v>245</v>
      </c>
      <c r="D9" s="48" t="s">
        <v>249</v>
      </c>
      <c r="E9" s="53">
        <v>25000</v>
      </c>
      <c r="F9" s="53">
        <v>80000</v>
      </c>
      <c r="G9" s="53">
        <v>120000</v>
      </c>
    </row>
    <row r="10" spans="1:7" s="25" customFormat="1" ht="15" customHeight="1" x14ac:dyDescent="0.55000000000000004">
      <c r="A10" s="18" t="s">
        <v>211</v>
      </c>
      <c r="B10" s="12"/>
      <c r="C10" s="48" t="s">
        <v>244</v>
      </c>
      <c r="D10" s="48" t="s">
        <v>243</v>
      </c>
      <c r="E10" s="53">
        <v>80000</v>
      </c>
      <c r="F10" s="53">
        <v>40000</v>
      </c>
      <c r="G10" s="53">
        <v>20000</v>
      </c>
    </row>
    <row r="11" spans="1:7" s="25" customFormat="1" ht="15" customHeight="1" x14ac:dyDescent="0.55000000000000004">
      <c r="A11" s="18"/>
      <c r="B11" s="12"/>
      <c r="C11" s="48" t="s">
        <v>244</v>
      </c>
      <c r="D11" s="48" t="s">
        <v>246</v>
      </c>
      <c r="E11" s="53">
        <v>90000</v>
      </c>
      <c r="F11" s="53">
        <v>35000</v>
      </c>
      <c r="G11" s="53">
        <v>25000</v>
      </c>
    </row>
    <row r="12" spans="1:7" s="25" customFormat="1" ht="15" customHeight="1" x14ac:dyDescent="0.55000000000000004">
      <c r="A12" s="18"/>
      <c r="B12" s="12"/>
      <c r="C12" s="48" t="s">
        <v>100</v>
      </c>
      <c r="D12" s="48" t="s">
        <v>98</v>
      </c>
      <c r="E12" s="53">
        <v>90000</v>
      </c>
      <c r="F12" s="53">
        <v>110000</v>
      </c>
      <c r="G12" s="53">
        <v>200000</v>
      </c>
    </row>
    <row r="13" spans="1:7" s="25" customFormat="1" ht="15" customHeight="1" x14ac:dyDescent="0.55000000000000004">
      <c r="A13" s="18"/>
      <c r="B13" s="12"/>
      <c r="C13" s="48" t="s">
        <v>100</v>
      </c>
      <c r="D13" s="48" t="s">
        <v>96</v>
      </c>
      <c r="E13" s="53">
        <v>75000</v>
      </c>
      <c r="F13" s="53">
        <v>82000</v>
      </c>
      <c r="G13" s="53">
        <v>150000</v>
      </c>
    </row>
    <row r="14" spans="1:7" s="25" customFormat="1" ht="15" customHeight="1" x14ac:dyDescent="0.35">
      <c r="A14" s="18"/>
      <c r="B14" s="12"/>
      <c r="C14" s="12"/>
      <c r="D14" s="12"/>
      <c r="E14" s="12"/>
      <c r="F14" s="12"/>
      <c r="G14" s="12"/>
    </row>
    <row r="15" spans="1:7" s="25" customFormat="1" ht="15" customHeight="1" x14ac:dyDescent="0.35">
      <c r="A15" s="18"/>
      <c r="B15" s="12"/>
      <c r="C15" s="12"/>
      <c r="D15" s="12"/>
      <c r="E15" s="12"/>
      <c r="F15" s="12"/>
      <c r="G15" s="12"/>
    </row>
    <row r="16" spans="1:7" s="25" customFormat="1" ht="15" customHeight="1" x14ac:dyDescent="0.35">
      <c r="A16" s="18"/>
      <c r="B16" s="12"/>
      <c r="C16" s="12"/>
      <c r="D16" s="12"/>
      <c r="E16" s="12"/>
      <c r="F16" s="12"/>
      <c r="G16" s="12"/>
    </row>
    <row r="17" spans="1:7" s="25" customFormat="1" ht="15" customHeight="1" x14ac:dyDescent="0.35">
      <c r="A17" s="18"/>
      <c r="B17" s="12"/>
      <c r="C17" s="12"/>
      <c r="D17" s="12"/>
      <c r="E17" s="12"/>
      <c r="F17" s="12"/>
      <c r="G17" s="12"/>
    </row>
    <row r="18" spans="1:7" s="25" customFormat="1" ht="15" customHeight="1" x14ac:dyDescent="0.35">
      <c r="A18" s="18"/>
      <c r="B18" s="12"/>
      <c r="C18" s="12"/>
      <c r="D18" s="12"/>
      <c r="E18" s="12"/>
      <c r="F18" s="12"/>
      <c r="G18" s="12"/>
    </row>
    <row r="19" spans="1:7" s="25" customFormat="1" ht="15" customHeight="1" x14ac:dyDescent="0.35">
      <c r="A19" s="18"/>
      <c r="B19" s="12"/>
      <c r="C19" s="12"/>
      <c r="D19" s="12"/>
      <c r="E19" s="12"/>
      <c r="F19" s="12"/>
      <c r="G19" s="12"/>
    </row>
    <row r="20" spans="1:7" s="25" customFormat="1" ht="15" customHeight="1" x14ac:dyDescent="0.35">
      <c r="A20" s="18"/>
      <c r="B20" s="12"/>
      <c r="C20" s="12"/>
      <c r="D20" s="12"/>
      <c r="E20" s="12"/>
      <c r="F20" s="12"/>
      <c r="G20" s="12"/>
    </row>
    <row r="21" spans="1:7" s="25" customFormat="1" ht="15" customHeight="1" x14ac:dyDescent="0.35">
      <c r="A21" s="18"/>
      <c r="B21" s="12"/>
      <c r="C21" s="12"/>
      <c r="D21" s="12"/>
      <c r="E21" s="12"/>
      <c r="F21" s="12"/>
      <c r="G21" s="12"/>
    </row>
    <row r="22" spans="1:7" s="25" customFormat="1" ht="15" customHeight="1" x14ac:dyDescent="0.35">
      <c r="A22" s="18"/>
      <c r="B22" s="12"/>
    </row>
    <row r="23" spans="1:7" s="25" customFormat="1" ht="15" customHeight="1" x14ac:dyDescent="0.35">
      <c r="A23" s="18"/>
      <c r="B23" s="12"/>
    </row>
    <row r="24" spans="1:7" s="25" customFormat="1" ht="15" customHeight="1" x14ac:dyDescent="0.35">
      <c r="A24" s="18"/>
      <c r="B24" s="12"/>
    </row>
    <row r="27" spans="1:7" ht="15" customHeight="1" x14ac:dyDescent="0.35">
      <c r="A27" s="18" t="s">
        <v>339</v>
      </c>
      <c r="C27" s="12"/>
      <c r="D27" s="12"/>
      <c r="E27" s="12"/>
      <c r="F27" s="12"/>
      <c r="G27" s="12"/>
    </row>
    <row r="28" spans="1:7" ht="15" customHeight="1" x14ac:dyDescent="0.35">
      <c r="A28" s="18" t="s">
        <v>338</v>
      </c>
      <c r="C28" s="12"/>
      <c r="D28" s="12"/>
      <c r="E28" s="12"/>
      <c r="F28" s="12"/>
      <c r="G28" s="12"/>
    </row>
    <row r="29" spans="1:7" ht="15" customHeight="1" x14ac:dyDescent="0.35">
      <c r="A29" s="18" t="s">
        <v>337</v>
      </c>
      <c r="C29" s="12"/>
      <c r="D29" s="12"/>
      <c r="E29" s="12"/>
      <c r="F29" s="12"/>
      <c r="G29" s="12"/>
    </row>
    <row r="30" spans="1:7" ht="15" customHeight="1" x14ac:dyDescent="0.35">
      <c r="A30" s="18" t="s">
        <v>336</v>
      </c>
      <c r="C30" s="12"/>
      <c r="D30" s="12"/>
      <c r="E30" s="12"/>
      <c r="F30" s="12"/>
      <c r="G30" s="12"/>
    </row>
    <row r="31" spans="1:7" ht="15" customHeight="1" x14ac:dyDescent="0.35">
      <c r="A31" s="18" t="s">
        <v>335</v>
      </c>
    </row>
    <row r="32" spans="1:7" ht="15" customHeight="1" x14ac:dyDescent="0.35">
      <c r="A32" s="18" t="s">
        <v>334</v>
      </c>
      <c r="C32" s="12"/>
      <c r="D32" s="12"/>
      <c r="E32" s="12"/>
      <c r="F32" s="12"/>
      <c r="G32" s="12"/>
    </row>
    <row r="33" spans="1:7" ht="15" customHeight="1" x14ac:dyDescent="0.35">
      <c r="A33" s="18" t="s">
        <v>333</v>
      </c>
    </row>
    <row r="34" spans="1:7" ht="15" customHeight="1" x14ac:dyDescent="0.35">
      <c r="A34" s="18" t="s">
        <v>332</v>
      </c>
      <c r="C34" s="48" t="s">
        <v>115</v>
      </c>
      <c r="D34" s="48" t="s">
        <v>114</v>
      </c>
      <c r="E34" s="48" t="s">
        <v>254</v>
      </c>
      <c r="F34" s="48" t="s">
        <v>253</v>
      </c>
      <c r="G34" s="48" t="s">
        <v>252</v>
      </c>
    </row>
    <row r="35" spans="1:7" ht="15" customHeight="1" x14ac:dyDescent="0.55000000000000004">
      <c r="C35" s="48" t="s">
        <v>245</v>
      </c>
      <c r="D35" s="48" t="s">
        <v>53</v>
      </c>
      <c r="E35" s="53">
        <v>30000</v>
      </c>
      <c r="F35" s="53">
        <v>15000</v>
      </c>
      <c r="G35" s="53">
        <v>20000</v>
      </c>
    </row>
    <row r="36" spans="1:7" ht="15" customHeight="1" x14ac:dyDescent="0.55000000000000004">
      <c r="C36" s="48" t="s">
        <v>245</v>
      </c>
      <c r="D36" s="48" t="s">
        <v>249</v>
      </c>
      <c r="E36" s="53">
        <v>25000</v>
      </c>
      <c r="F36" s="53">
        <v>80000</v>
      </c>
      <c r="G36" s="53">
        <v>120000</v>
      </c>
    </row>
    <row r="37" spans="1:7" ht="15" customHeight="1" x14ac:dyDescent="0.55000000000000004">
      <c r="C37" s="48" t="s">
        <v>244</v>
      </c>
      <c r="D37" s="48" t="s">
        <v>243</v>
      </c>
      <c r="E37" s="53">
        <v>80000</v>
      </c>
      <c r="F37" s="53">
        <v>40000</v>
      </c>
      <c r="G37" s="53">
        <v>20000</v>
      </c>
    </row>
    <row r="38" spans="1:7" ht="15" customHeight="1" x14ac:dyDescent="0.55000000000000004">
      <c r="C38" s="48" t="s">
        <v>244</v>
      </c>
      <c r="D38" s="48" t="s">
        <v>246</v>
      </c>
      <c r="E38" s="53">
        <v>90000</v>
      </c>
      <c r="F38" s="53">
        <v>35000</v>
      </c>
      <c r="G38" s="53">
        <v>25000</v>
      </c>
    </row>
    <row r="39" spans="1:7" ht="15" customHeight="1" x14ac:dyDescent="0.55000000000000004">
      <c r="C39" s="48" t="s">
        <v>100</v>
      </c>
      <c r="D39" s="48" t="s">
        <v>98</v>
      </c>
      <c r="E39" s="53">
        <v>90000</v>
      </c>
      <c r="F39" s="53">
        <v>110000</v>
      </c>
      <c r="G39" s="53">
        <v>200000</v>
      </c>
    </row>
    <row r="40" spans="1:7" ht="15" customHeight="1" x14ac:dyDescent="0.55000000000000004">
      <c r="C40" s="48" t="s">
        <v>100</v>
      </c>
      <c r="D40" s="48" t="s">
        <v>96</v>
      </c>
      <c r="E40" s="53">
        <v>75000</v>
      </c>
      <c r="F40" s="53">
        <v>82000</v>
      </c>
      <c r="G40" s="53">
        <v>150000</v>
      </c>
    </row>
    <row r="41" spans="1:7" ht="15" customHeight="1" x14ac:dyDescent="0.55000000000000004">
      <c r="C41" s="48" t="s">
        <v>111</v>
      </c>
      <c r="D41" s="48" t="s">
        <v>247</v>
      </c>
      <c r="E41" s="53">
        <v>30000</v>
      </c>
      <c r="F41" s="53">
        <v>80000</v>
      </c>
      <c r="G41" s="53">
        <v>30000</v>
      </c>
    </row>
    <row r="42" spans="1:7" ht="15" customHeight="1" x14ac:dyDescent="0.55000000000000004">
      <c r="C42" s="48" t="s">
        <v>111</v>
      </c>
      <c r="D42" s="48" t="s">
        <v>77</v>
      </c>
      <c r="E42" s="53">
        <v>10000</v>
      </c>
      <c r="F42" s="53">
        <v>30000</v>
      </c>
      <c r="G42" s="53">
        <v>40000</v>
      </c>
    </row>
    <row r="43" spans="1:7" ht="15" customHeight="1" x14ac:dyDescent="0.35">
      <c r="C43" s="12"/>
      <c r="D43" s="12"/>
      <c r="E43" s="12"/>
      <c r="F43" s="12"/>
      <c r="G43" s="12"/>
    </row>
    <row r="44" spans="1:7" ht="15" customHeight="1" x14ac:dyDescent="0.35">
      <c r="C44" s="12"/>
      <c r="D44" s="12"/>
      <c r="E44" s="12"/>
      <c r="F44" s="12"/>
      <c r="G44" s="12"/>
    </row>
    <row r="45" spans="1:7" ht="15" customHeight="1" x14ac:dyDescent="0.35">
      <c r="C45" s="12"/>
      <c r="D45" s="12"/>
      <c r="E45" s="12"/>
      <c r="F45" s="12"/>
      <c r="G45" s="12"/>
    </row>
    <row r="46" spans="1:7" ht="15" customHeight="1" x14ac:dyDescent="0.35">
      <c r="C46" s="12"/>
      <c r="D46" s="12"/>
      <c r="E46" s="12"/>
      <c r="F46" s="12"/>
      <c r="G46" s="12"/>
    </row>
    <row r="47" spans="1:7" ht="15" customHeight="1" x14ac:dyDescent="0.35">
      <c r="A47" s="18" t="s">
        <v>331</v>
      </c>
      <c r="C47" s="12"/>
      <c r="D47" s="12"/>
      <c r="E47" s="12"/>
      <c r="F47" s="12"/>
      <c r="G47" s="12"/>
    </row>
    <row r="48" spans="1:7" ht="15" customHeight="1" x14ac:dyDescent="0.35">
      <c r="A48" s="18" t="s">
        <v>330</v>
      </c>
      <c r="C48" s="12"/>
      <c r="D48" s="12"/>
      <c r="E48" s="12"/>
      <c r="F48" s="12"/>
      <c r="G48" s="12"/>
    </row>
    <row r="49" spans="1:7" ht="15" customHeight="1" x14ac:dyDescent="0.35">
      <c r="A49" s="18" t="s">
        <v>329</v>
      </c>
      <c r="C49" s="12"/>
      <c r="D49" s="12"/>
      <c r="E49" s="12"/>
      <c r="F49" s="12"/>
      <c r="G49" s="12"/>
    </row>
    <row r="50" spans="1:7" ht="15" customHeight="1" x14ac:dyDescent="0.35">
      <c r="A50" s="18" t="s">
        <v>328</v>
      </c>
      <c r="C50" s="12"/>
      <c r="D50" s="12"/>
      <c r="E50" s="12"/>
      <c r="F50" s="12"/>
      <c r="G50" s="12"/>
    </row>
    <row r="51" spans="1:7" ht="15" customHeight="1" x14ac:dyDescent="0.35">
      <c r="A51" s="18" t="s">
        <v>327</v>
      </c>
      <c r="C51" s="12"/>
      <c r="D51" s="12"/>
      <c r="E51" s="12"/>
      <c r="F51" s="12"/>
      <c r="G51" s="12"/>
    </row>
    <row r="52" spans="1:7" ht="15" customHeight="1" x14ac:dyDescent="0.35">
      <c r="A52" s="18" t="s">
        <v>326</v>
      </c>
      <c r="C52" s="12"/>
      <c r="D52" s="12"/>
      <c r="E52" s="12"/>
      <c r="F52" s="12"/>
      <c r="G52" s="12"/>
    </row>
    <row r="53" spans="1:7" ht="15" customHeight="1" x14ac:dyDescent="0.35">
      <c r="A53" s="18" t="s">
        <v>325</v>
      </c>
      <c r="C53" s="12"/>
      <c r="D53" s="12"/>
      <c r="E53" s="12"/>
      <c r="F53" s="12"/>
      <c r="G53" s="12"/>
    </row>
    <row r="54" spans="1:7" ht="15" customHeight="1" x14ac:dyDescent="0.35">
      <c r="A54" s="18" t="s">
        <v>324</v>
      </c>
      <c r="C54" s="48" t="s">
        <v>115</v>
      </c>
      <c r="D54" s="48" t="s">
        <v>114</v>
      </c>
      <c r="E54" s="48" t="s">
        <v>254</v>
      </c>
      <c r="F54" s="48" t="s">
        <v>253</v>
      </c>
      <c r="G54" s="48" t="s">
        <v>252</v>
      </c>
    </row>
    <row r="55" spans="1:7" ht="15" customHeight="1" x14ac:dyDescent="0.55000000000000004">
      <c r="C55" s="48" t="s">
        <v>245</v>
      </c>
      <c r="D55" s="48" t="s">
        <v>53</v>
      </c>
      <c r="E55" s="53">
        <v>30000</v>
      </c>
      <c r="F55" s="53">
        <v>15000</v>
      </c>
      <c r="G55" s="53">
        <v>20000</v>
      </c>
    </row>
    <row r="56" spans="1:7" ht="15" customHeight="1" x14ac:dyDescent="0.55000000000000004">
      <c r="C56" s="48" t="s">
        <v>245</v>
      </c>
      <c r="D56" s="48" t="s">
        <v>249</v>
      </c>
      <c r="E56" s="53">
        <v>25000</v>
      </c>
      <c r="F56" s="53">
        <v>80000</v>
      </c>
      <c r="G56" s="53">
        <v>120000</v>
      </c>
    </row>
    <row r="57" spans="1:7" ht="15" customHeight="1" x14ac:dyDescent="0.55000000000000004">
      <c r="C57" s="48" t="s">
        <v>244</v>
      </c>
      <c r="D57" s="48" t="s">
        <v>243</v>
      </c>
      <c r="E57" s="53">
        <v>80000</v>
      </c>
      <c r="F57" s="53">
        <v>40000</v>
      </c>
      <c r="G57" s="53">
        <v>20000</v>
      </c>
    </row>
    <row r="58" spans="1:7" ht="15" customHeight="1" x14ac:dyDescent="0.55000000000000004">
      <c r="C58" s="48" t="s">
        <v>244</v>
      </c>
      <c r="D58" s="48" t="s">
        <v>246</v>
      </c>
      <c r="E58" s="53">
        <v>90000</v>
      </c>
      <c r="F58" s="53">
        <v>35000</v>
      </c>
      <c r="G58" s="53">
        <v>25000</v>
      </c>
    </row>
    <row r="59" spans="1:7" ht="15" customHeight="1" x14ac:dyDescent="0.55000000000000004">
      <c r="C59" s="48" t="s">
        <v>100</v>
      </c>
      <c r="D59" s="48" t="s">
        <v>98</v>
      </c>
      <c r="E59" s="53">
        <v>90000</v>
      </c>
      <c r="F59" s="53">
        <v>110000</v>
      </c>
      <c r="G59" s="53">
        <v>200000</v>
      </c>
    </row>
    <row r="60" spans="1:7" ht="15" customHeight="1" x14ac:dyDescent="0.55000000000000004">
      <c r="C60" s="48" t="s">
        <v>100</v>
      </c>
      <c r="D60" s="48" t="s">
        <v>96</v>
      </c>
      <c r="E60" s="53">
        <v>75000</v>
      </c>
      <c r="F60" s="53">
        <v>82000</v>
      </c>
      <c r="G60" s="53">
        <v>150000</v>
      </c>
    </row>
    <row r="61" spans="1:7" ht="15" customHeight="1" x14ac:dyDescent="0.55000000000000004">
      <c r="C61" s="48" t="s">
        <v>111</v>
      </c>
      <c r="D61" s="48" t="s">
        <v>247</v>
      </c>
      <c r="E61" s="53">
        <v>30000</v>
      </c>
      <c r="F61" s="53">
        <v>80000</v>
      </c>
      <c r="G61" s="53">
        <v>30000</v>
      </c>
    </row>
    <row r="62" spans="1:7" ht="15" customHeight="1" x14ac:dyDescent="0.55000000000000004">
      <c r="C62" s="48" t="s">
        <v>111</v>
      </c>
      <c r="D62" s="48" t="s">
        <v>77</v>
      </c>
      <c r="E62" s="53">
        <v>10000</v>
      </c>
      <c r="F62" s="53">
        <v>30000</v>
      </c>
      <c r="G62" s="53">
        <v>40000</v>
      </c>
    </row>
    <row r="69" spans="1:7" ht="15" customHeight="1" x14ac:dyDescent="0.35">
      <c r="C69" s="12"/>
      <c r="D69" s="12"/>
      <c r="E69" s="12"/>
      <c r="F69" s="12"/>
      <c r="G69" s="12"/>
    </row>
    <row r="70" spans="1:7" ht="15" customHeight="1" x14ac:dyDescent="0.35">
      <c r="A70" s="18" t="s">
        <v>41</v>
      </c>
      <c r="C70" s="12"/>
      <c r="D70" s="12"/>
      <c r="E70" s="12"/>
      <c r="F70" s="12"/>
      <c r="G70" s="12"/>
    </row>
    <row r="71" spans="1:7" ht="15" customHeight="1" x14ac:dyDescent="0.35">
      <c r="A71" s="29" t="s">
        <v>323</v>
      </c>
      <c r="C71" s="12"/>
      <c r="D71" s="12"/>
      <c r="E71" s="12"/>
      <c r="F71" s="12"/>
      <c r="G71" s="12"/>
    </row>
    <row r="72" spans="1:7" ht="15" customHeight="1" x14ac:dyDescent="0.35">
      <c r="A72" s="29" t="s">
        <v>322</v>
      </c>
    </row>
    <row r="73" spans="1:7" ht="15" customHeight="1" x14ac:dyDescent="0.35">
      <c r="A73" s="18" t="s">
        <v>36</v>
      </c>
    </row>
  </sheetData>
  <phoneticPr fontId="2"/>
  <hyperlinks>
    <hyperlink ref="A71" r:id="rId1" tooltip="データの即座の分析について Web を参照するときに選択します" xr:uid="{00000000-0004-0000-0800-000000000000}"/>
    <hyperlink ref="A72" r:id="rId2" tooltip="スパーク ラインを使用したデータの傾向の分析について Web を参照するときに選択します" xr:uid="{00000000-0004-0000-0800-000001000000}"/>
  </hyperlinks>
  <pageMargins left="0.7" right="0.7" top="0.75" bottom="0.75" header="0.3" footer="0.3"/>
  <pageSetup paperSize="9" orientation="landscape" r:id="rId3"/>
  <drawing r:id="rId4"/>
  <tableParts count="3">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開始</vt:lpstr>
      <vt:lpstr>1. 加算</vt:lpstr>
      <vt:lpstr>2. フィル</vt:lpstr>
      <vt:lpstr>3. 分割</vt:lpstr>
      <vt:lpstr>4. 転置</vt:lpstr>
      <vt:lpstr>5. 並べ替えとフィルター</vt:lpstr>
      <vt:lpstr>6. 表</vt:lpstr>
      <vt:lpstr>7. ドロップダウン</vt:lpstr>
      <vt:lpstr>8. 分析</vt:lpstr>
      <vt:lpstr>9. グラフ</vt:lpstr>
      <vt:lpstr>10. ピボットテーブル</vt:lpstr>
      <vt:lpstr>詳細情報</vt:lpstr>
      <vt:lpstr>【8月16日版】４事前審査中の学術論文</vt:lpstr>
      <vt:lpstr>【令和４年2月18日更新】論文投稿前審査中の学術論文</vt:lpstr>
      <vt:lpstr>ExtraCredit</vt:lpstr>
      <vt:lpstr>MoreFruit</vt:lpstr>
      <vt:lpstr>MoreItem</vt:lpstr>
      <vt:lpstr>MoreItems</vt:lpstr>
      <vt:lpstr>【8月16日版】４事前審査中の学術論文!Print_Area</vt:lpstr>
      <vt:lpstr>SUMExtraCredit</vt:lpstr>
      <vt:lpstr>SUMIF</vt:lpstr>
      <vt:lpstr>SUMIFExtraCredit</vt:lpstr>
      <vt:lpstr>果物</vt:lpstr>
      <vt:lpstr>項目</vt:lpstr>
      <vt:lpstr>集計</vt:lpstr>
      <vt:lpstr>肉類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Nakada</dc:creator>
  <cp:lastModifiedBy>コアセンター</cp:lastModifiedBy>
  <cp:lastPrinted>2019-08-27T03:21:29Z</cp:lastPrinted>
  <dcterms:created xsi:type="dcterms:W3CDTF">2019-07-19T07:27:17Z</dcterms:created>
  <dcterms:modified xsi:type="dcterms:W3CDTF">2022-02-28T00:08:26Z</dcterms:modified>
</cp:coreProperties>
</file>