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s.nies.go.jp\share\jecs_core\11 学術専門委員会（学術・追加調査）\62 成果発表\00_★★論文執筆の進捗管理表\【掲示版掲載】成果発表予定リスト等\★喪失課題リスト\"/>
    </mc:Choice>
  </mc:AlternateContent>
  <xr:revisionPtr revIDLastSave="0" documentId="13_ncr:1_{E1DEB6B0-58B4-4B64-B4C5-19C33544294A}" xr6:coauthVersionLast="47" xr6:coauthVersionMax="47" xr10:uidLastSave="{00000000-0000-0000-0000-000000000000}"/>
  <bookViews>
    <workbookView xWindow="-110" yWindow="-110" windowWidth="19420" windowHeight="10420" firstSheet="14" activeTab="15" xr2:uid="{00000000-000D-0000-FFFF-FFFF00000000}"/>
  </bookViews>
  <sheets>
    <sheet name="開始" sheetId="7" state="hidden" r:id="rId1"/>
    <sheet name="1. 加算" sheetId="8" state="hidden" r:id="rId2"/>
    <sheet name="2. フィル" sheetId="9" state="hidden" r:id="rId3"/>
    <sheet name="3. 分割" sheetId="10" state="hidden" r:id="rId4"/>
    <sheet name="4. 転置" sheetId="11" state="hidden" r:id="rId5"/>
    <sheet name="5. 並べ替えとフィルター" sheetId="12" state="hidden" r:id="rId6"/>
    <sheet name="6. 表" sheetId="13" state="hidden" r:id="rId7"/>
    <sheet name="7. ドロップダウン" sheetId="14" state="hidden" r:id="rId8"/>
    <sheet name="8. 分析" sheetId="15" state="hidden" r:id="rId9"/>
    <sheet name="9. グラフ" sheetId="16" state="hidden" r:id="rId10"/>
    <sheet name="10. ピボットテーブル" sheetId="17" state="hidden" r:id="rId11"/>
    <sheet name="詳細情報" sheetId="18" state="hidden" r:id="rId12"/>
    <sheet name="【令和4年2月18日】中心仮説" sheetId="20" r:id="rId13"/>
    <sheet name="【令和3年4月1日時点】中心仮説外" sheetId="19" r:id="rId14"/>
    <sheet name="【令和3年4月1日時点】執筆希望リスト（2018）" sheetId="21" r:id="rId15"/>
    <sheet name="【令和3年4月1日時点】執筆希望リスト（2019）" sheetId="22" r:id="rId16"/>
  </sheets>
  <externalReferences>
    <externalReference r:id="rId17"/>
  </externalReferences>
  <definedNames>
    <definedName name="_xlnm._FilterDatabase" localSheetId="5" hidden="1">'[1]5'!$C$5:$G$13</definedName>
    <definedName name="ExtraCredit">'1. 加算'!$F$10:$G$15</definedName>
    <definedName name="MoreFruit">'1. 加算'!$C$37:$D$42</definedName>
    <definedName name="MoreItem">'1. 加算'!$C$47:$D$51</definedName>
    <definedName name="MoreItems">'1. 加算'!$F$47:$G$51</definedName>
    <definedName name="SUMExtraCredit">'1. 加算'!$F$10:$G$15</definedName>
    <definedName name="SUMIF">'1. 加算'!$C$72:$D$77</definedName>
    <definedName name="SUMIFExtraCredit">'1. 加算'!$F$72:$G$77</definedName>
    <definedName name="果物">'1. 加算'!$C$3:$D$7</definedName>
    <definedName name="項目">'1. 加算'!$C$10:$D$15</definedName>
    <definedName name="集計">'1. 加算'!$E$53:$E$54</definedName>
    <definedName name="肉類">'1. 加算'!$F$3:$G$7</definedName>
  </definedNames>
  <calcPr calcId="191029"/>
  <pivotCaches>
    <pivotCache cacheId="0"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7" l="1"/>
  <c r="C5" i="17"/>
  <c r="C6" i="17"/>
  <c r="C7" i="17"/>
  <c r="C8" i="17"/>
  <c r="C9" i="17"/>
  <c r="C35" i="17"/>
  <c r="C36" i="17"/>
  <c r="C37" i="17"/>
  <c r="C38" i="17"/>
  <c r="C39" i="17"/>
  <c r="C40" i="17"/>
  <c r="C6" i="16"/>
  <c r="C7" i="16"/>
  <c r="C8" i="16"/>
  <c r="C9" i="16"/>
  <c r="C10" i="16"/>
  <c r="C11" i="16"/>
  <c r="D68" i="16"/>
  <c r="D69" i="16"/>
  <c r="D70" i="16"/>
  <c r="D71" i="16"/>
  <c r="D72" i="16"/>
  <c r="D73" i="16"/>
  <c r="C32" i="12"/>
  <c r="C33" i="12"/>
  <c r="C34" i="12"/>
  <c r="C35" i="12"/>
  <c r="C36" i="12"/>
  <c r="C37" i="12"/>
  <c r="C50" i="12"/>
  <c r="C51" i="12"/>
  <c r="C52" i="12"/>
  <c r="C53" i="12"/>
  <c r="C54" i="12"/>
  <c r="C55" i="12"/>
  <c r="E56" i="10"/>
  <c r="F56" i="10"/>
  <c r="G56" i="10" s="1"/>
  <c r="E4" i="9"/>
  <c r="G4" i="9" s="1"/>
  <c r="E11" i="9"/>
  <c r="G11" i="9" s="1"/>
  <c r="E12" i="9"/>
  <c r="G12" i="9" s="1"/>
  <c r="E13" i="9"/>
  <c r="G13" i="9" s="1"/>
  <c r="E14" i="9"/>
  <c r="G14" i="9" s="1"/>
  <c r="C15" i="9"/>
  <c r="D42" i="8"/>
  <c r="E54" i="8"/>
  <c r="D78" i="8"/>
  <c r="G78" i="8"/>
  <c r="H56" i="10" l="1"/>
</calcChain>
</file>

<file path=xl/sharedStrings.xml><?xml version="1.0" encoding="utf-8"?>
<sst xmlns="http://schemas.openxmlformats.org/spreadsheetml/2006/main" count="5128" uniqueCount="2792">
  <si>
    <t>課題の種類
（A,B)</t>
    <rPh sb="0" eb="2">
      <t>カダイ</t>
    </rPh>
    <rPh sb="3" eb="5">
      <t>シュルイ</t>
    </rPh>
    <phoneticPr fontId="2"/>
  </si>
  <si>
    <t>課題
番号</t>
    <rPh sb="0" eb="2">
      <t>カダイ</t>
    </rPh>
    <rPh sb="3" eb="5">
      <t>バンゴウ</t>
    </rPh>
    <phoneticPr fontId="2"/>
  </si>
  <si>
    <t>失効</t>
    <rPh sb="0" eb="2">
      <t>シッコウ</t>
    </rPh>
    <phoneticPr fontId="2"/>
  </si>
  <si>
    <t>課題登録
年月</t>
    <rPh sb="0" eb="2">
      <t>カダイ</t>
    </rPh>
    <rPh sb="2" eb="4">
      <t>トウロク</t>
    </rPh>
    <rPh sb="5" eb="7">
      <t>ネンゲツ</t>
    </rPh>
    <phoneticPr fontId="3"/>
  </si>
  <si>
    <t>利用
データ</t>
    <rPh sb="0" eb="2">
      <t>リヨウ</t>
    </rPh>
    <phoneticPr fontId="3"/>
  </si>
  <si>
    <t>氏名</t>
    <rPh sb="0" eb="2">
      <t>シメイ</t>
    </rPh>
    <phoneticPr fontId="3"/>
  </si>
  <si>
    <t>論文テーマ</t>
    <rPh sb="0" eb="2">
      <t>ロンブン</t>
    </rPh>
    <phoneticPr fontId="3"/>
  </si>
  <si>
    <t>曝露要因</t>
    <rPh sb="0" eb="2">
      <t>バクロ</t>
    </rPh>
    <rPh sb="2" eb="4">
      <t>ヨウイン</t>
    </rPh>
    <phoneticPr fontId="3"/>
  </si>
  <si>
    <t>CC調整後の管理タイトル</t>
    <rPh sb="2" eb="4">
      <t>チョウセイ</t>
    </rPh>
    <rPh sb="4" eb="5">
      <t>ゴ</t>
    </rPh>
    <rPh sb="6" eb="8">
      <t>カンリ</t>
    </rPh>
    <phoneticPr fontId="3"/>
  </si>
  <si>
    <t>受付方針（承認する範囲の方針）</t>
    <rPh sb="0" eb="2">
      <t>ウケツケ</t>
    </rPh>
    <rPh sb="2" eb="4">
      <t>ホウシン</t>
    </rPh>
    <rPh sb="5" eb="7">
      <t>ショウニン</t>
    </rPh>
    <rPh sb="9" eb="11">
      <t>ハンイ</t>
    </rPh>
    <rPh sb="12" eb="14">
      <t>ホウシン</t>
    </rPh>
    <phoneticPr fontId="3"/>
  </si>
  <si>
    <t>留意点
（執筆条件）</t>
    <rPh sb="0" eb="2">
      <t>リュウイ</t>
    </rPh>
    <rPh sb="2" eb="3">
      <t>テン</t>
    </rPh>
    <rPh sb="5" eb="7">
      <t>シッピツ</t>
    </rPh>
    <rPh sb="7" eb="9">
      <t>ジョウケン</t>
    </rPh>
    <phoneticPr fontId="3"/>
  </si>
  <si>
    <t>曝露要因</t>
    <rPh sb="0" eb="2">
      <t>ヘンスウ</t>
    </rPh>
    <rPh sb="2" eb="4">
      <t>ヨウイン</t>
    </rPh>
    <phoneticPr fontId="3"/>
  </si>
  <si>
    <t>副次曝露要因</t>
    <rPh sb="0" eb="2">
      <t>フクジ</t>
    </rPh>
    <rPh sb="2" eb="4">
      <t>バクロ</t>
    </rPh>
    <rPh sb="4" eb="6">
      <t>ヨウイン</t>
    </rPh>
    <phoneticPr fontId="3"/>
  </si>
  <si>
    <t>共変量</t>
    <rPh sb="0" eb="1">
      <t>トモ</t>
    </rPh>
    <rPh sb="1" eb="2">
      <t>ヘン</t>
    </rPh>
    <rPh sb="2" eb="3">
      <t>リョウ</t>
    </rPh>
    <phoneticPr fontId="3"/>
  </si>
  <si>
    <t>筆頭著者</t>
    <rPh sb="0" eb="2">
      <t>ヒットウ</t>
    </rPh>
    <rPh sb="2" eb="4">
      <t>チョシャ</t>
    </rPh>
    <phoneticPr fontId="2"/>
  </si>
  <si>
    <t>論文番号
（環境省HP掲載番号）</t>
    <rPh sb="0" eb="2">
      <t>ロンブン</t>
    </rPh>
    <rPh sb="2" eb="4">
      <t>バンゴウ</t>
    </rPh>
    <rPh sb="6" eb="8">
      <t>カンキョウ</t>
    </rPh>
    <rPh sb="8" eb="9">
      <t>ショウ</t>
    </rPh>
    <rPh sb="11" eb="13">
      <t>ケイサイ</t>
    </rPh>
    <rPh sb="13" eb="15">
      <t>バンゴウ</t>
    </rPh>
    <phoneticPr fontId="2"/>
  </si>
  <si>
    <t>備考</t>
    <rPh sb="0" eb="2">
      <t>ビコウ</t>
    </rPh>
    <phoneticPr fontId="3"/>
  </si>
  <si>
    <t>出産時</t>
    <rPh sb="0" eb="2">
      <t>シュッサン</t>
    </rPh>
    <rPh sb="2" eb="3">
      <t>ジ</t>
    </rPh>
    <phoneticPr fontId="3"/>
  </si>
  <si>
    <t>妊娠中母体の日焼けどめ使用と臍帯血IgEの関連に関する研究</t>
  </si>
  <si>
    <t>臍帯血総IgE</t>
  </si>
  <si>
    <t>日焼けどめの使用頻度</t>
  </si>
  <si>
    <t>児のアレルギー発症に関連する要因：家族歴、母体のアレルゲン感作、妊娠中喫煙、出産週数、妊娠中の食事からのVD摂取量、魚の摂取頻度、地域、出産月、児の性別、母親の年齢、教育歴、世帯年収</t>
  </si>
  <si>
    <t>原案通り認める</t>
  </si>
  <si>
    <t>○</t>
  </si>
  <si>
    <t>妊娠中の農薬曝露と児の体格との関連</t>
  </si>
  <si>
    <t>アウトカムは，出生時および出生後1ヵ月の児の体格（体重，身長，頭囲，胸囲）とする。測定方法に関しては，各体格データを2値データとして扱い，ロジスティック回帰分析によって農薬曝露が各体格データに及ぼす影響について測定する。なお，各体格データの2値データへの変換は以下のように行う。体重については，低出生体重の基準となる2,500gをカットオフ・ポイントとする2値データとする。身長については，日本小児内分泌学会における低身長の基準となる平均身長－2SDをカットオフ・ポイントとする2値データとする。頭囲および胸囲については，在胎期間別出生時体格標準値を参考に，2値データとする。各体格データの測定時期は，出生時（Dr-0m）と出生後1ヵ月（Dr-1m）とする。</t>
  </si>
  <si>
    <t>主たる要因は，妊娠期における農薬曝露とする。質問票M-T1と質問票M-T2の農薬の職業曝露に関する質問項目を用いて，曝露の有無（2値データ）を測定する。また，質問票M-T2の各農薬（衣類用防虫剤，スプレー式殺虫剤，蚊取り剤，液体殺虫剤，除草剤，園芸用殺虫剤など）の使用に関する質問項目を用いて，使用の有無（2値データ）を測定する。</t>
  </si>
  <si>
    <t xml:space="preserve">調整すべき交絡要因は，金属曝露，母親の年齢，母親の身長，不育症，出生順位，両親の学歴，世帯収入，両親の喫煙量，母親の飲酒量，妊娠週数，児の性別，Apgar score，臍帯動脈血pH値，分娩様式，胎盤重量，妊娠前の体重，分娩直前の体重，妊娠中の血糖値，母体感染症，妊娠中に併発している疾患とする。これらの変数を調整すべき交絡要因として選択する根拠は，児の出生体格に影響を及ぼすまたは関連する可能性が高いためである。測定方法は，質問票によって測定されたものを用いる。測定時期は，それぞれの交絡要因が測定可能な時期とする。変数の型は，それぞれの交絡要因の型に依存するものとする。 </t>
  </si>
  <si>
    <t>Bisphenol A曝露と妊娠帰結および周産期有害事象との関連</t>
  </si>
  <si>
    <t>Dr.0m, 1m調査票の初期流産、後期流産、子宮内胎児死亡、子宮内胎児発育遅延（妊娠週数、児体重、性別）、早産、妊娠高血圧症候群、児先天異常、染色体異常、Apgar scoreを0, 1の2値変数で扱う</t>
  </si>
  <si>
    <t>BPA摂取が疑われるM-T2調査票の質問32, 33, 34を用いて、曝露の有無を評価する。また、愛知ユニットセンターの追加調査参加者については、T1期に過去1カ月間のプラスチック容器食材や缶詰の使用頻度、虫歯治療について回答を得ているため、M-T2の全体調査質問紙結果と併せて解析をする。</t>
  </si>
  <si>
    <t>年齢、喫煙、飲酒、学歴、世帯収入（これらはカテゴライズする）、既往歴、既往妊娠（流産、死産）</t>
  </si>
  <si>
    <t>妊娠中の食事による亜鉛摂取が出生児の体重に与える影響</t>
  </si>
  <si>
    <t>出生児体重（グラム、Dr-0m、連続変数）、低出生体重児の発症（割合、Dr-0m、二値変数）、SGAの発症（割合、Dr-0m、二値変数）、早産児の発症（割合、Dr-0m、二値変数）、妊娠期間（日、Dr-0m、連続変数）。</t>
  </si>
  <si>
    <t>妊娠中期の亜鉛摂取（M-T2 FFQ 栄養素計算、連続量、mg）</t>
  </si>
  <si>
    <t>先行研究における調整変数を参考とし、母体年齢（Dr-0m母親 連続変数）、妊娠前BMI（Dr-T1母親 連続変数）、妊娠回数（Dr-T1母親 連続変数）、婚姻状況（MT-1質問1 カテゴリー変数）、母親の学歴（MT-2質問110 カテゴリー変数）、出生児性別（Dr-0m児 二値変数）、妊娠期間中飲酒（MT-2FFQ P13 カテゴリー変数）、妊娠期間中喫煙（MT-2質問36 カテゴリー変数）</t>
  </si>
  <si>
    <t>妊娠中の新築・改築住宅居住と妊娠期間（早産・切迫早産）の関連性
20180802修正（B048を吸収）
妊娠中の新築・改築住宅居住と早産、切迫早産、出生時体格の関連性</t>
  </si>
  <si>
    <t xml:space="preserve">アウトカム：妊娠期間（早産か否か）、切迫早産
測定方法：Dr0m調査票の回答
測定時期：出産時
変数の型：妊娠期間は連続変数としての検討と、22週以上37週未満を早産、37週を正期産とした2値変数での検討を考えている。切迫早産については、発生の有無を回答した2値変数を用いる。
</t>
  </si>
  <si>
    <t>主たる要因：妊娠中の新築または改築住居への居住
測定方法：MT2質問票の回答より、新築の判定には質問56の「ご自宅は建築後何年か」のカテゴリーのうち「1年未満」もしくは「1年未満」および「1年以上3年未満」の回答を使用する。改築の判定は、質問61の「今回の妊娠後、ご自宅の増改築、内装工事を行いましたか？」の「はい」に回答したものとする。
測定時期：妊娠中後期
変数の型：質問56と質問61に基づいて「新築」、「妊娠中の改築」、「妊娠中の改築なし」という3値のカテゴリー変数を設定して検討することを基本的に考えている。
「妊娠中の改築なし」については、居住年を考慮したカテゴリー化も考慮する予定である。</t>
  </si>
  <si>
    <t xml:space="preserve">調整すべき交絡要因：一般的に化学物質の曝露影響を評価するときに検討される交絡要因として、年齢、喫煙、飲酒を検討する。また、M-T1質問44、M-T2質問103の化学物質曝露についても検討。早産発生のリスク因子としては、出産歴、母親の体格、母体の妊娠中の体重増加、妊娠糖尿病の有無、妊娠高血圧症候群の有無、母親の既往歴、妊娠中の身体活動量 （IPAQ）等を検討する。そのほか、社会経済的要因として一般的に検討される教育歴、婚姻状況、世帯収入も考慮する。
測定方法：妊娠前期、中後期、出産時
変数の型：
　カテゴリー変数：出産時年齢、喫煙、飲酒、M-T1質問44、M-T2質問103の化学物質曝露、出産歴、妊娠糖尿病の有無、妊娠高血圧症候群の有無、母親の既往歴、教育歴、婚姻状況、世帯収入
連続変数：身体活動量 （IPAQ）、母親の体格、母体の妊娠中の体重増加
</t>
  </si>
  <si>
    <t>妊娠中の新築・改築住宅居住と出生時体重の関連性</t>
  </si>
  <si>
    <t xml:space="preserve">アウトカム：出生時体重
測定方法：Dr0m調査票の回答
測定時期：出産時
変数の型：出生時体重は連続変数としての検討と、SGAであるか否かの2値変数での検討を行う。
</t>
  </si>
  <si>
    <t xml:space="preserve">調整すべき交絡要因：一般的に化学物質の曝露影響を評価するときに検討される交絡要因として、年齢、喫煙、飲酒を検討する。また、M-T1質問44、M-T2質問103の化学物質曝露についても検討。低出生体重の交絡因子としては、出産歴、母親の体格、母体の妊娠中の体重増加、妊娠糖尿病の有無、妊娠高血圧症候群の有無、母親の既往歴、運動量等を検討する。そのほか、社会経済的要因として一般的に検討される教育歴、婚姻状況、世帯収入も考慮する。
測定方法：妊娠前期、中後期、出産時
変数の型：
　カテゴリー変数：出産時年齢、喫煙、飲酒、M-T1質問44、M-T2質問103の化学物質曝露、出産歴、妊娠糖尿病の有無、妊娠高血圧症候群の有無、母親の既往歴、教育歴、婚姻状況、世帯収入
連続変数：運動量、母親の体格、母体の妊娠中の体重増加
</t>
  </si>
  <si>
    <t>○
B047に集約する20180802</t>
  </si>
  <si>
    <t>山梨大</t>
    <phoneticPr fontId="3"/>
  </si>
  <si>
    <t>職業鉛曝露と出生体重との関係</t>
  </si>
  <si>
    <t>ドクター調査票（Dr-0m）による出生体重</t>
  </si>
  <si>
    <t>全体調査の質問票から得られた鉛曝露頻度</t>
  </si>
  <si>
    <t>年齢、性別</t>
  </si>
  <si>
    <t>染料曝露と妊婦の接触性皮膚炎との関係</t>
  </si>
  <si>
    <t>全体調査の質問票の既往歴（接触性皮膚炎や皮膚炎の有無 MT1）</t>
  </si>
  <si>
    <t xml:space="preserve">全体調査の質問票
染料の職業曝露（MT1、MT2）、染料の使用曝露（MT2）
</t>
  </si>
  <si>
    <t>年齢、喫煙</t>
  </si>
  <si>
    <t>粉塵曝露とアレルギー性鼻炎との関係</t>
  </si>
  <si>
    <t>全体調査の質問票</t>
  </si>
  <si>
    <t>コアセンター</t>
    <phoneticPr fontId="3"/>
  </si>
  <si>
    <t>職業曝露と切迫流産・早産の関連性</t>
  </si>
  <si>
    <t>Dr0m、切迫流産・早産、二値（有無）</t>
  </si>
  <si>
    <t>職業曝露（MT1-質問43、MT2-質問102、103）</t>
  </si>
  <si>
    <t>母年齢（連続、またはカテゴリー）、分娩歴（有無）、年収（カテゴリー）、学歴（カテゴリーまたは高卒以上で2値化）、妊娠前BMI（連続またはカテゴリー）、母親の既往歴（有無）、母親の職業（カテゴリー,サブグループ解析に使用する可能性がある）、妊娠中喫煙（有無）、妊娠中飲酒（有無）、シフトワーク</t>
  </si>
  <si>
    <t>妊娠中の染毛剤・パーマ剤への曝露と児の体格の関連性</t>
  </si>
  <si>
    <t xml:space="preserve">一次アウトカム：児の出生体重、身長（分娩時に測定・連続変数）
二次アウトカム：分娩週数（分娩時・連続変数）、胎盤重量（分娩時・連続変数）、分娩様式（分娩時・名義変数）、妊娠合併症《妊娠高血圧症候群、前期破水、常位胎盤早期剥離）（いずれも分娩時、二値変数）、新生児の分娩時の状態《Apgar score（分娩時・順序変数）、先天異常（分娩時・名義変数）》
</t>
  </si>
  <si>
    <t xml:space="preserve">染毛剤・パーマ剤の曝露（美容院・自宅）
測定方法：MT2でのFFQ
変数の型：名義
職業上の染毛剤・パーマ剤の曝露 
測定方法：MT2でのFFQ
変数の型：名義
</t>
  </si>
  <si>
    <t xml:space="preserve">美容師の場合：労働時間（MT2　連続変数）
労働時間が長時間となる場合、薬剤への曝露量が増加しうる。かつ長時間の労働や立位によりSGAのRRは1.1-1.3と報告されている[11]。
</t>
  </si>
  <si>
    <t>競合（仲井）</t>
  </si>
  <si>
    <t>女性労働者における物理化学的要因への曝露と妊娠帰結との関連</t>
  </si>
  <si>
    <t>測定方法
質問票データ（Dr-0m，Dr-1m）を使用する。
測定時期およびアウトカム変数
Dr-0m：分娩様式，早産，流産、死産，妊娠週数，妊娠糖尿病，前期破水，前置胎盤，胎児機能不全，羊水過少，羊水過多，羊水混濁，常位胎盤早期剥離，子宮内胎児発育遅延，妊娠高血圧症（軽症・重症），低出生体重。
Dr-1m：口唇裂・口蓋裂・口唇口蓋裂，ダウン症候群（児の身体異常において，発生率が0.1%以上のものを選択した）。
変数の型
基本的にはアウトカム変数はすべて2値データで扱う（連続量のものは2値データに変換）。妊娠週数などは必要に応じて連続量で扱う。</t>
  </si>
  <si>
    <t>測定方法
質問票データ（M-T1，M-T2）を使用する。
測定時期および主たる要因（曝露変数）
M-T1：重量物運搬（質問43），騒音（質問43），有機溶剤（質問44）。
M-T2：重量物運搬（質問102），騒音（質問102），有機溶剤（質問103）。
変数の型
曝露変数はすべて2値データで扱う。有機溶剤については，M-T1（質問44）およびM-T2（質問103）において，「いいえ」を「0」，「月1～3回」「週1～6回」「毎日」を「1」とする2値データに変換する。</t>
  </si>
  <si>
    <t>根拠
アウトカム変数に影響を及ぼすまたは関連する可能性が高いため。
測定方法
質問票データ（Dr-T1，M-T1，M-T2）を使用する。
測定時期および調整すべき交絡要因
Dr-T1：母親年齢，身長、非妊時体重，妊娠分娩歴，妊娠週数（妊娠週数については，アウトカムが児の出生体重などの場合に調整すべき交絡要因として用いる）。
M-T1：喫煙，飲酒，職業，雇用形態，労働時間。
M-T2：喫煙，飲酒，母親学歴，パートナー学歴，世帯収入，職業，雇用形態，労働時間。
変数の型
調整すべき交絡要因はすべてカテゴリデータとして扱う（連続量のものはカテゴリデータに変換）。妊娠週数などは必要に応じて連続量で扱う。</t>
  </si>
  <si>
    <t>競合（岩井　了承済み）
中心仮説外から承認漏れ</t>
  </si>
  <si>
    <t>兵庫</t>
    <rPh sb="0" eb="2">
      <t>ヒョウゴ</t>
    </rPh>
    <phoneticPr fontId="3"/>
  </si>
  <si>
    <t>妊娠時における母親の重金属（クロム・ヒ素・カドミウム、水銀、鉛）への曝露と子どもの発達との関係</t>
  </si>
  <si>
    <t>全体調査の質問票から得られたASQ（Ｃ6ｍ・C1Y）カットオフ値を設定し2群に分け、カテゴリー化する。.</t>
  </si>
  <si>
    <t>①曝露要因は金属（具体的には下記）とし、
　MT1　質問44　q, r, s, t （鉛、無鉛はんだ、クロム、ヒ素、カドミウム、水銀）
　FT1　質問24　q, r, s, t （鉛、無鉛はんだ、クロム、ヒ素、カドミウム、水銀）
　MT2　質問103　q, r, s, t （鉛、無鉛はんだ、クロム、ヒ素、カドミウム、水銀）
➁※２（農薬・殺虫剤）、※３（有機溶剤・石油製品）については、共変量として用いてもよいが、その解析結果を論文に記載しないこと。
③令和2年6月末日までに論文原稿を運営委員長に提出すること。</t>
    <rPh sb="1" eb="3">
      <t>バクロ</t>
    </rPh>
    <rPh sb="3" eb="5">
      <t>ヨウイン</t>
    </rPh>
    <rPh sb="6" eb="8">
      <t>キンゾク</t>
    </rPh>
    <rPh sb="167" eb="169">
      <t>ノウヤク</t>
    </rPh>
    <rPh sb="170" eb="173">
      <t>サッチュウザイ</t>
    </rPh>
    <rPh sb="178" eb="180">
      <t>ユウキ</t>
    </rPh>
    <rPh sb="180" eb="182">
      <t>ヨウザイ</t>
    </rPh>
    <rPh sb="183" eb="185">
      <t>セキユ</t>
    </rPh>
    <rPh sb="185" eb="187">
      <t>セイヒン</t>
    </rPh>
    <rPh sb="194" eb="197">
      <t>キョウヘンリョウ</t>
    </rPh>
    <rPh sb="200" eb="201">
      <t>モチ</t>
    </rPh>
    <rPh sb="210" eb="212">
      <t>カイセキ</t>
    </rPh>
    <rPh sb="212" eb="214">
      <t>ケッカ</t>
    </rPh>
    <rPh sb="215" eb="217">
      <t>ロンブン</t>
    </rPh>
    <rPh sb="218" eb="220">
      <t>キサイ</t>
    </rPh>
    <rPh sb="228" eb="229">
      <t>レイ</t>
    </rPh>
    <rPh sb="229" eb="230">
      <t>ワ</t>
    </rPh>
    <rPh sb="231" eb="232">
      <t>ネン</t>
    </rPh>
    <rPh sb="233" eb="234">
      <t>ガツ</t>
    </rPh>
    <rPh sb="234" eb="236">
      <t>マツジツ</t>
    </rPh>
    <rPh sb="239" eb="241">
      <t>ロンブン</t>
    </rPh>
    <rPh sb="241" eb="243">
      <t>ゲンコウ</t>
    </rPh>
    <rPh sb="244" eb="246">
      <t>ウンエイ</t>
    </rPh>
    <rPh sb="246" eb="249">
      <t>イインチョウ</t>
    </rPh>
    <rPh sb="250" eb="252">
      <t>テイシュツ</t>
    </rPh>
    <phoneticPr fontId="3"/>
  </si>
  <si>
    <t>甲信</t>
    <rPh sb="0" eb="2">
      <t>コウシン</t>
    </rPh>
    <phoneticPr fontId="3"/>
  </si>
  <si>
    <t>千葉</t>
    <rPh sb="0" eb="2">
      <t>チバ</t>
    </rPh>
    <phoneticPr fontId="3"/>
  </si>
  <si>
    <t>久田　文</t>
  </si>
  <si>
    <t>妊娠期の揮発性有機化合物への曝露と1歳児の精神運動発達との関連</t>
  </si>
  <si>
    <t>.ASQスコア（C-0.5y,C-1y）、および医師による精神運動発達遅延の診断（C-1y）..</t>
  </si>
  <si>
    <t>①曝露要因として有機溶剤、石油製品（具体的には下記）に優先執筆権を与える。
　MT1　質問43　有機溶剤
　　　　質問44　a, d, e, f, h,i （灯油、石油、ベンジン、ガソリン、油性マジック、水性ペイント、有機溶剤、エンジンオイル、ホルマリン）
　FT1　質問21　有機溶剤
　　　　質問24　a, d, e, f, h,i （灯油、石油、ベンジン、ガソリン、油性マジック、水性ペイント、有機溶剤、エンジンオイル、ホルマリン）
　MT2　質問79　セルフ給油　
　　　　質問102　有機溶剤
　　　　質問103　 a, d, e, f, h,i （灯油、石油、ベンジン、ガソリン、油性マジック、水性ペイント、有機溶剤、エンジンオイル、ホルマリン）
➁※１（金属）、※２（農薬・殺虫剤）、※４（化粧品　消臭・芳香剤）については、共変量として用いてもよいが、その解析結果を論文に記載しないこと。
③令和2年6月末日までに論文原稿を運営委員長に提出すること。</t>
    <rPh sb="1" eb="3">
      <t>バクロ</t>
    </rPh>
    <rPh sb="3" eb="5">
      <t>ヨウイン</t>
    </rPh>
    <rPh sb="27" eb="29">
      <t>ユウセン</t>
    </rPh>
    <rPh sb="29" eb="31">
      <t>シッピツ</t>
    </rPh>
    <rPh sb="31" eb="32">
      <t>ケン</t>
    </rPh>
    <rPh sb="33" eb="34">
      <t>アタ</t>
    </rPh>
    <rPh sb="334" eb="336">
      <t>キンゾク</t>
    </rPh>
    <rPh sb="341" eb="343">
      <t>ノウヤク</t>
    </rPh>
    <rPh sb="344" eb="347">
      <t>サッチュウザイ</t>
    </rPh>
    <rPh sb="403" eb="404">
      <t>レイ</t>
    </rPh>
    <rPh sb="404" eb="405">
      <t>ワ</t>
    </rPh>
    <rPh sb="406" eb="407">
      <t>ネン</t>
    </rPh>
    <rPh sb="408" eb="409">
      <t>ガツ</t>
    </rPh>
    <rPh sb="409" eb="411">
      <t>マツジツ</t>
    </rPh>
    <rPh sb="414" eb="416">
      <t>ロンブン</t>
    </rPh>
    <rPh sb="416" eb="418">
      <t>ゲンコウ</t>
    </rPh>
    <rPh sb="419" eb="421">
      <t>ウンエイ</t>
    </rPh>
    <rPh sb="421" eb="424">
      <t>イインチョウ</t>
    </rPh>
    <rPh sb="425" eb="427">
      <t>テイシュツ</t>
    </rPh>
    <phoneticPr fontId="3"/>
  </si>
  <si>
    <t>足立　祥</t>
  </si>
  <si>
    <t>妊娠中における母親の界面活性剤・香料への曝露と子どもの発達との関係</t>
  </si>
  <si>
    <t>全体調査の質問票から得られたASQ（Ｃ6ｍ・C1Y）カットオフ値を設定しカテゴリー化する。.</t>
  </si>
  <si>
    <t>①曝露要因として化粧品　消臭・芳香剤（具体的には下記）に優先執筆権を与える。
　MT2　質問80・81消臭・芳香剤
　　　質問89防水スプレー
　　　質問90薬用石鹸・抗菌石鹸
　　　質問91・92・93・94・95・96体臭防止剤・香水化粧品・マニュキュア・ネールアート・染毛剤・日焼け止めクリーム
➁※２（農薬・殺虫剤）、※３（有機溶剤・石油製品）については、共変量として用いてもよいが、その解析結果を論文に記載しないこと。
③令和2年6月末日までに論文原稿を運営委員長に提出すること。</t>
    <rPh sb="1" eb="3">
      <t>バクロ</t>
    </rPh>
    <rPh sb="3" eb="5">
      <t>ヨウイン</t>
    </rPh>
    <rPh sb="28" eb="30">
      <t>ユウセン</t>
    </rPh>
    <rPh sb="30" eb="32">
      <t>シッピツ</t>
    </rPh>
    <rPh sb="32" eb="33">
      <t>ケン</t>
    </rPh>
    <rPh sb="34" eb="35">
      <t>アタ</t>
    </rPh>
    <rPh sb="141" eb="143">
      <t>ヒヤ</t>
    </rPh>
    <rPh sb="144" eb="145">
      <t>ド</t>
    </rPh>
    <rPh sb="155" eb="157">
      <t>ノウヤク</t>
    </rPh>
    <rPh sb="158" eb="161">
      <t>サッチュウザイ</t>
    </rPh>
    <rPh sb="166" eb="168">
      <t>ユウキ</t>
    </rPh>
    <rPh sb="168" eb="170">
      <t>ヨウザイ</t>
    </rPh>
    <rPh sb="171" eb="173">
      <t>セキユ</t>
    </rPh>
    <rPh sb="173" eb="175">
      <t>セイヒン</t>
    </rPh>
    <rPh sb="216" eb="217">
      <t>レイ</t>
    </rPh>
    <rPh sb="217" eb="218">
      <t>ワ</t>
    </rPh>
    <rPh sb="219" eb="220">
      <t>ネン</t>
    </rPh>
    <rPh sb="221" eb="222">
      <t>ガツ</t>
    </rPh>
    <rPh sb="222" eb="224">
      <t>マツジツ</t>
    </rPh>
    <rPh sb="227" eb="229">
      <t>ロンブン</t>
    </rPh>
    <rPh sb="229" eb="231">
      <t>ゲンコウ</t>
    </rPh>
    <rPh sb="232" eb="234">
      <t>ウンエイ</t>
    </rPh>
    <rPh sb="234" eb="237">
      <t>イインチョウ</t>
    </rPh>
    <rPh sb="238" eb="240">
      <t>テイシュツ</t>
    </rPh>
    <phoneticPr fontId="3"/>
  </si>
  <si>
    <t>①令和2年6月末日までに論文原稿を運営委員長に提出すること。</t>
    <rPh sb="1" eb="2">
      <t>レイ</t>
    </rPh>
    <rPh sb="2" eb="3">
      <t>ワ</t>
    </rPh>
    <rPh sb="4" eb="5">
      <t>ネン</t>
    </rPh>
    <rPh sb="6" eb="7">
      <t>ガツ</t>
    </rPh>
    <rPh sb="7" eb="9">
      <t>マツジツ</t>
    </rPh>
    <rPh sb="12" eb="14">
      <t>ロンブン</t>
    </rPh>
    <rPh sb="14" eb="16">
      <t>ゲンコウ</t>
    </rPh>
    <rPh sb="17" eb="19">
      <t>ウンエイ</t>
    </rPh>
    <rPh sb="19" eb="22">
      <t>イインチョウ</t>
    </rPh>
    <rPh sb="23" eb="25">
      <t>テイシュツ</t>
    </rPh>
    <phoneticPr fontId="3"/>
  </si>
  <si>
    <t>南九州・沖縄</t>
    <rPh sb="0" eb="3">
      <t>ミナミキュウシュウ</t>
    </rPh>
    <rPh sb="4" eb="6">
      <t>オキナワ</t>
    </rPh>
    <phoneticPr fontId="3"/>
  </si>
  <si>
    <t>両親の喫煙、暖房方法と子供のアレルギー性疾患との関連性</t>
  </si>
  <si>
    <t>小島　令嗣</t>
  </si>
  <si>
    <t>妊娠中の染毛剤・パーマ剤への曝露と児のアレルギー疾患の関連</t>
  </si>
  <si>
    <t>1歳までのアレルギー疾患（喘息、鼻炎、アトピー性皮膚炎、食物アレルギー）の発症率ならびに有症率</t>
  </si>
  <si>
    <t>妊娠中の染毛剤・パーマ剤の曝露（美容院・自宅）.</t>
  </si>
  <si>
    <t>福岡</t>
    <rPh sb="0" eb="2">
      <t>フクオカ</t>
    </rPh>
    <phoneticPr fontId="3"/>
  </si>
  <si>
    <t>下野　昌幸</t>
  </si>
  <si>
    <t>妊娠中の液体燃料暴露と出生児のアレルギー疾患発症の関連についての検討.</t>
  </si>
  <si>
    <t>MT1質問票44(a)MT1_0440001(灯油・石油・ベンジン・ガソリン).MT2質問票103(a)MT2_1030001(灯油・石油・ベンジン・ガソリン).MT2質問票79 (MT2_0790001)　ガソリン給油頻度....</t>
  </si>
  <si>
    <t>①曝露要因として有機溶剤、石油製品（具体的には下記）に優先執筆権を与える。
　MT1　質問43　有機溶剤
　　　　質問44　a, d, e, f, h（灯油、石油、ベンジン、ガソリン、油性マジック、水性ペイント、有機溶剤、エンジンオイル）
　FT1　質問21　有機溶剤
　　　　質問24　a, d, e, f, h（灯油、石油、ベンジン、ガソリン、油性マジック、水性ペイント、有機溶剤、エンジンオイル）
　MT2　質問79　セルフ給油　
　　　　質問102　有機溶剤
　　　　質問103　 a, d, e, f, h（灯油、石油、ベンジン、ガソリン、油性マジック、水性ペイント、有機溶剤、エンジンオイル）
➁※２（農薬・殺虫剤）、※４（化粧品　消臭・芳香剤）、ホルマリン、全身麻酔薬については、共変量として用いてもよいが、その解析結果を論文に記載しないこと。
③令和2年6月末日までに論文原稿を運営委員長に提出すること。</t>
    <rPh sb="1" eb="3">
      <t>バクロ</t>
    </rPh>
    <rPh sb="3" eb="5">
      <t>ヨウイン</t>
    </rPh>
    <rPh sb="27" eb="29">
      <t>ユウセン</t>
    </rPh>
    <rPh sb="29" eb="31">
      <t>シッピツ</t>
    </rPh>
    <rPh sb="31" eb="32">
      <t>ケン</t>
    </rPh>
    <rPh sb="33" eb="34">
      <t>アタ</t>
    </rPh>
    <rPh sb="307" eb="309">
      <t>ノウヤク</t>
    </rPh>
    <rPh sb="310" eb="313">
      <t>サッチュウザイ</t>
    </rPh>
    <rPh sb="336" eb="338">
      <t>ゼンシン</t>
    </rPh>
    <rPh sb="338" eb="341">
      <t>マスイヤク</t>
    </rPh>
    <rPh sb="381" eb="383">
      <t>レイワ</t>
    </rPh>
    <rPh sb="384" eb="385">
      <t>ネン</t>
    </rPh>
    <rPh sb="386" eb="387">
      <t>ガツ</t>
    </rPh>
    <rPh sb="387" eb="389">
      <t>マツジツ</t>
    </rPh>
    <rPh sb="392" eb="394">
      <t>ロンブン</t>
    </rPh>
    <rPh sb="394" eb="396">
      <t>ゲンコウ</t>
    </rPh>
    <rPh sb="397" eb="399">
      <t>ウンエイ</t>
    </rPh>
    <rPh sb="399" eb="402">
      <t>イインチョウ</t>
    </rPh>
    <rPh sb="403" eb="405">
      <t>テイシュツ</t>
    </rPh>
    <phoneticPr fontId="3"/>
  </si>
  <si>
    <t>妊娠中の消毒剤・ホルマリン・全身麻酔薬への曝露と児のアレルギー疾患の関連</t>
  </si>
  <si>
    <t>①曝露要因として農薬・殺虫剤（具体的には下記）に優先執筆権を与える。
　MT1 質問44　b, c, i, k （漂白剤、殺菌剤、ホルマリン、全身麻酔薬）
　FT1 質問24　b, c, i, k（漂白剤、殺菌剤、ホルマリン、全身麻酔薬）
　MT2　質問103　b, c, i, k （漂白剤、殺菌剤、ホルマリン、全身麻酔薬）
➁※２（農薬・殺虫剤　〈ただし、漂白剤、殺菌材、ホルマリンと全身麻酔薬は除く〉）※３（有機溶剤・石油製品）、※４（化粧品　消臭・芳香剤）については、共変量として用いてもよいが、その解析結果を論文に記載しないこと。
③令和2年6月末日までに論文原稿を運営委員長に提出すること。</t>
    <rPh sb="1" eb="3">
      <t>バクロ</t>
    </rPh>
    <rPh sb="3" eb="5">
      <t>ヨウイン</t>
    </rPh>
    <rPh sb="24" eb="26">
      <t>ユウセン</t>
    </rPh>
    <rPh sb="26" eb="28">
      <t>シッピツ</t>
    </rPh>
    <rPh sb="28" eb="29">
      <t>ケン</t>
    </rPh>
    <rPh sb="30" eb="31">
      <t>アタ</t>
    </rPh>
    <rPh sb="71" eb="73">
      <t>ゼンシン</t>
    </rPh>
    <rPh sb="73" eb="76">
      <t>マスイヤク</t>
    </rPh>
    <rPh sb="168" eb="170">
      <t>ノウヤク</t>
    </rPh>
    <rPh sb="171" eb="174">
      <t>サッチュウザイ</t>
    </rPh>
    <rPh sb="180" eb="183">
      <t>ヒョウハクザイ</t>
    </rPh>
    <rPh sb="184" eb="186">
      <t>サッキン</t>
    </rPh>
    <rPh sb="186" eb="187">
      <t>ザイ</t>
    </rPh>
    <rPh sb="194" eb="196">
      <t>ゼンシン</t>
    </rPh>
    <rPh sb="196" eb="199">
      <t>マスイヤク</t>
    </rPh>
    <rPh sb="200" eb="201">
      <t>ノゾ</t>
    </rPh>
    <rPh sb="272" eb="273">
      <t>レイ</t>
    </rPh>
    <rPh sb="273" eb="274">
      <t>ワ</t>
    </rPh>
    <rPh sb="275" eb="276">
      <t>ネン</t>
    </rPh>
    <rPh sb="277" eb="278">
      <t>ガツ</t>
    </rPh>
    <rPh sb="278" eb="280">
      <t>マツジツ</t>
    </rPh>
    <rPh sb="283" eb="285">
      <t>ロンブン</t>
    </rPh>
    <rPh sb="285" eb="287">
      <t>ゲンコウ</t>
    </rPh>
    <rPh sb="288" eb="290">
      <t>ウンエイ</t>
    </rPh>
    <rPh sb="290" eb="293">
      <t>イインチョウ</t>
    </rPh>
    <rPh sb="294" eb="296">
      <t>テイシュツ</t>
    </rPh>
    <phoneticPr fontId="3"/>
  </si>
  <si>
    <t>妊娠中のスプレー式殺虫剤使用と出生児のアレルギー疾患発症の関連についての検討</t>
  </si>
  <si>
    <t>MT1質問票44(l) 12 (MT1_0440012).MT2質問票103(l) 12 (MT2_1030012).MT2質問票83 (MT2_0820001)MT2質問票83 (MT2_0820002)...</t>
  </si>
  <si>
    <t>①曝露要因として農薬・殺虫剤（具体的には下記）に優先執筆権を与える。
　MT1 質問44　l, m, n （殺虫剤、除草剤、染料）
　FT1 質問24　l, m, n （殺虫剤、除草剤、染料）
　MT2　質問82・83・84・85・86・87・88殺虫剤、防虫剤・香取線香
　　　質問103　b, c, l, m, n （漂白剤、殺菌剤、殺虫剤、除草剤、染料）
➁※３（有機溶剤・石油製品）、※４（化粧品　消臭・芳香剤）、漂白剤、殺菌剤、ホルマリン、全身麻酔薬については、共変量として用いてもよいが、その解析結果を論文に記載しないこと。
③令和2年6月末日までに論文原稿を運営委員長に提出すること。</t>
    <rPh sb="1" eb="3">
      <t>バクロ</t>
    </rPh>
    <rPh sb="3" eb="5">
      <t>ヨウイン</t>
    </rPh>
    <rPh sb="24" eb="26">
      <t>ユウセン</t>
    </rPh>
    <rPh sb="26" eb="28">
      <t>シッピツ</t>
    </rPh>
    <rPh sb="28" eb="29">
      <t>ケン</t>
    </rPh>
    <rPh sb="30" eb="31">
      <t>アタ</t>
    </rPh>
    <rPh sb="225" eb="227">
      <t>ゼンシン</t>
    </rPh>
    <rPh sb="227" eb="230">
      <t>マスイヤク</t>
    </rPh>
    <rPh sb="270" eb="271">
      <t>レイ</t>
    </rPh>
    <rPh sb="271" eb="272">
      <t>ワ</t>
    </rPh>
    <rPh sb="273" eb="274">
      <t>ネン</t>
    </rPh>
    <rPh sb="275" eb="276">
      <t>ガツ</t>
    </rPh>
    <rPh sb="276" eb="278">
      <t>マツジツ</t>
    </rPh>
    <rPh sb="281" eb="283">
      <t>ロンブン</t>
    </rPh>
    <rPh sb="283" eb="285">
      <t>ゲンコウ</t>
    </rPh>
    <rPh sb="286" eb="288">
      <t>ウンエイ</t>
    </rPh>
    <rPh sb="288" eb="291">
      <t>イインチョウ</t>
    </rPh>
    <rPh sb="292" eb="294">
      <t>テイシュツ</t>
    </rPh>
    <phoneticPr fontId="3"/>
  </si>
  <si>
    <t>藤野　哲朗</t>
  </si>
  <si>
    <t>妊娠中の新築・改築住宅への居住が1歳時の乳児喘鳴に与える影響</t>
  </si>
  <si>
    <t>１歳質問票（C-1y）の質問11－１の気管支喘息の有無、同質問票の質問12、13、14、15をアウトカムとする。</t>
  </si>
  <si>
    <t>妊娠中期質問票（MーT2）の質問56に対し.築年後年数「1年未満」、「1年以上3年未満」を新築とする。同質問票の質問61に対し「はい」と回答したものを改築とする。</t>
  </si>
  <si>
    <t>山本　緑</t>
  </si>
  <si>
    <t>妊娠期のPCB曝露と1歳までのアレルギー疾患発症との関連</t>
  </si>
  <si>
    <t>主たる要因は、妊娠期のPCB曝露とする。なお、PCBの曝露量はMT-1,MT-2のFFQから得られた食品摂取群ごとの摂取頻度情報と、Eguchi et al. Environ Sci Pollut Res 24.4 (2017): 3531-3538.の曝露量推計モデルをもとに推計する。..</t>
  </si>
  <si>
    <t>横道　洋司</t>
  </si>
  <si>
    <t>母の甲状腺疾患の既往、ヨード系サプリメント・海藻摂取による先天性甲状腺機能低下症発症リスクを測定する</t>
  </si>
  <si>
    <t>児の甲状腺機能低下症・クレチン症の発症率</t>
  </si>
  <si>
    <t>ヨード剤・ヨードのサプリメント、海藻（わかめ・こんぶ・ひじき・のり）の摂取頻度と量（FFQ)</t>
  </si>
  <si>
    <t>實藤　雅文</t>
  </si>
  <si>
    <t>両親の有機化合物への暴露と児の性早熟徴候との関連</t>
  </si>
  <si>
    <t>性早熟徴候[Dr0m,1m]身体異常〔陰核肥大、膣開口異常〕[C6m]疾患〔乳房腫大〕[C1y]疾患〔「腎臓、泌尿器、生殖器の病気」のうち女性の生殖器に関する項目限定、　　　　　　　乳房腫大〕</t>
  </si>
  <si>
    <t>.有機化合物〔灯油・石油・ベンジン・ガソリン、油性マジック、水性ペイント・インクジェットプリンター、有機溶剤、エンジンオイル、殺虫剤、除草剤、染料、防水スプレー、体臭防止剤、薬用石鹸、香料、マニキュア、染毛剤、日焼け止め、シラミ・疥癬用薬剤〕[M-T1]有機化合物(質問43,44)[F-T1]有機化合物(質問21,24)[M-T2]有機化合物(質問89-97,102,103)、暖房器具(質問66)、ガソリン(質問79)、除草剤・殺虫剤・虫除け(質問86-89)、マニュキュア・ネイルアート(質問93)、染毛剤(質問94,95)..</t>
  </si>
  <si>
    <t>谷口　洋平</t>
  </si>
  <si>
    <t>母の有機溶剤暴露が1歳時の腎臓泌尿器科の病気に与える影響</t>
  </si>
  <si>
    <t>1歳時の腎臓、泌尿器科の病気の有無をアウトカムとする</t>
  </si>
  <si>
    <t xml:space="preserve">出産までの母の有機溶剤暴露
M-T1のG：質問42の農業従事者、質問43の有機溶剤の暴露、質問44
F-T1のF：質問20の農業従事者、質問21の有機溶剤の暴露、質問24
M-T2のH：質問99の農業従事者、質問102の有機溶剤の暴露、質問103
</t>
  </si>
  <si>
    <t>井上　普介</t>
  </si>
  <si>
    <t>父親の化学物質への暴露と児の出生時体格計測値および先天形態異常との関連性</t>
  </si>
  <si>
    <t>Dr-０m：出生時計測および新生児の身体異常</t>
  </si>
  <si>
    <t>F-T1　質問24：パートナー妊娠判明3か月までの化学物質暴露歴</t>
  </si>
  <si>
    <t>宇都宮　剛</t>
  </si>
  <si>
    <t>母親の妊娠前および妊娠中期までの殺虫剤暴露が児の乳児期での中耳炎に与える影響</t>
  </si>
  <si>
    <t>1歳までの中耳炎の罹患（C-1y　質問11-2ｆ）および生後六か月までの中耳炎の罹患（C-６M　質問１１　感染症　中耳炎）...</t>
  </si>
  <si>
    <t>.妊娠前の母親の殺虫剤の暴露と頻度（M-T1 質問44ｌ）および妊娠初期から中期の母親の殺虫剤の暴露と頻度（M-T2　質問103ｌ）家庭での殺虫剤使用として妊娠してから妊娠中期までの屋内でのスプレー式の殺虫剤の使用（M-T2　質問83）、数時間以上にわたる連続使用する蚊取り線香や電気式蚊取り器の使用（M-T2　質問84）、ウジやボウフラ用の液体殺虫剤の使用（M-T2　質問85）、庭やベランダ、畑等で除草剤や園芸用殺虫剤の使用（M-T2　質問86）、皮膚や着衣に虫よけの薬（虫よけスプレーや虫よけローション）の使用（M-T2　質問87）、屋内での殺虫剤の燻煙（M-T2　質問88）.....</t>
  </si>
  <si>
    <t>母親の妊娠中における除草剤への曝露と出生した男児における尿道下裂との関連について</t>
  </si>
  <si>
    <t>先天性疾患（腎臓、泌尿器、生殖器の病気）のうち尿道下裂と病名にあるもの</t>
  </si>
  <si>
    <t>登録時母親での除草剤の使用の有無と頻度（M-T1質問44m）および妊娠中期母親での除草剤の使用の有無、頻度（M－T2 質問103m）</t>
  </si>
  <si>
    <t>両親の職場での化学物質曝露と周産期予後・胎盤重量との関連について</t>
  </si>
  <si>
    <t xml:space="preserve">　両親の職場での化学物質曝露
質問紙の、職業―職業から推定される化学物質曝露状況とする。
</t>
  </si>
  <si>
    <t>妊娠期のPCB曝露と1歳児の体格との関連</t>
  </si>
  <si>
    <t>身長、体重（C-1y）、および肥満度</t>
  </si>
  <si>
    <t>主たる要因は、妊娠期のPCB曝露とする。なお、PCBの曝露量はMT-1,MT-2のFFQから得られた食品摂取群ごとの摂取頻度情報と、Eguchi et al. Environ Sci Pollut Res 24.4 (2017): 3531-3538.の曝露量推計モデルをもとに推計する。.</t>
  </si>
  <si>
    <t>事前審査受付番号/承認番号</t>
    <rPh sb="0" eb="2">
      <t>ジゼン</t>
    </rPh>
    <rPh sb="2" eb="4">
      <t>シンサ</t>
    </rPh>
    <rPh sb="4" eb="6">
      <t>ウケツケ</t>
    </rPh>
    <rPh sb="6" eb="8">
      <t>バンゴウ</t>
    </rPh>
    <rPh sb="9" eb="11">
      <t>ショウニン</t>
    </rPh>
    <rPh sb="11" eb="13">
      <t>バンゴウ</t>
    </rPh>
    <phoneticPr fontId="3"/>
  </si>
  <si>
    <t>提出時所属</t>
    <rPh sb="0" eb="2">
      <t>テイシュツ</t>
    </rPh>
    <rPh sb="2" eb="3">
      <t>ジ</t>
    </rPh>
    <rPh sb="3" eb="5">
      <t>ショゾク</t>
    </rPh>
    <phoneticPr fontId="3"/>
  </si>
  <si>
    <t>共変量</t>
    <rPh sb="0" eb="3">
      <t>キョウヘンリョウ</t>
    </rPh>
    <phoneticPr fontId="3"/>
  </si>
  <si>
    <t>申請：〇
承認：●</t>
    <rPh sb="0" eb="2">
      <t>シンセイ</t>
    </rPh>
    <rPh sb="5" eb="7">
      <t>ショウニン</t>
    </rPh>
    <phoneticPr fontId="3"/>
  </si>
  <si>
    <t>千葉大学大学院医学研究院小児病態学　教授</t>
  </si>
  <si>
    <t>名古屋市立大学大学院医学研究科・博士研究員</t>
  </si>
  <si>
    <t>名古屋市立大学 大学院医学研究科 産婦人科学・教授</t>
  </si>
  <si>
    <t>京都大学大学院医学研究科　地域医療システム学講座・特定研究員</t>
  </si>
  <si>
    <t>エコチル富山ユニットセンター　研究支援員</t>
  </si>
  <si>
    <t>エコチル富山ユニットセンター　センター長</t>
  </si>
  <si>
    <t>山梨大学大学院総合研究部附属出生コホート研究センター・准教授</t>
  </si>
  <si>
    <t>国立環境研究所・研究員</t>
  </si>
  <si>
    <t>大阪大学大学院医学系研究科産科婦人科講座・博士課程</t>
  </si>
  <si>
    <t>名古屋市立大学大学院医学研究科・教授</t>
  </si>
  <si>
    <t>兵庫医科大学</t>
    <rPh sb="0" eb="2">
      <t>ヒョウゴ</t>
    </rPh>
    <phoneticPr fontId="3"/>
  </si>
  <si>
    <t>山梨大学</t>
  </si>
  <si>
    <t>千葉大学</t>
    <rPh sb="0" eb="2">
      <t>チバ</t>
    </rPh>
    <rPh sb="2" eb="4">
      <t>ダイガク</t>
    </rPh>
    <phoneticPr fontId="3"/>
  </si>
  <si>
    <t>宮崎大学</t>
  </si>
  <si>
    <t>産業医科大学</t>
  </si>
  <si>
    <t>兵庫医科大学</t>
  </si>
  <si>
    <t>山梨大学医学部</t>
  </si>
  <si>
    <t>九州大学環境発達医学研究センター</t>
  </si>
  <si>
    <t>産業医科大学産婦人科</t>
  </si>
  <si>
    <t>論文タイトル</t>
    <rPh sb="0" eb="2">
      <t>ロンブン</t>
    </rPh>
    <phoneticPr fontId="2"/>
  </si>
  <si>
    <t>大阪</t>
    <phoneticPr fontId="2"/>
  </si>
  <si>
    <t>運営委員長への事前審査申請状況</t>
    <rPh sb="0" eb="2">
      <t>ウンエイ</t>
    </rPh>
    <rPh sb="2" eb="5">
      <t>イインチョウ</t>
    </rPh>
    <rPh sb="7" eb="9">
      <t>ジゼン</t>
    </rPh>
    <rPh sb="9" eb="11">
      <t>シンサ</t>
    </rPh>
    <rPh sb="11" eb="13">
      <t>シンセイ</t>
    </rPh>
    <rPh sb="13" eb="15">
      <t>ジョウキョウ</t>
    </rPh>
    <phoneticPr fontId="2"/>
  </si>
  <si>
    <t>1歳時</t>
    <rPh sb="1" eb="2">
      <t>サイ</t>
    </rPh>
    <rPh sb="2" eb="3">
      <t>ジ</t>
    </rPh>
    <phoneticPr fontId="3"/>
  </si>
  <si>
    <t>Ctrl + Home キーを押して、ページのトップに戻ります。ツアーを開始するには、Ctrl + PageDown キーを押します。</t>
  </si>
  <si>
    <t xml:space="preserve">たった 10 の手順で、世界で最も知られている
スプレッドシート アプリの Excel を活用できます。
</t>
    <phoneticPr fontId="3"/>
  </si>
  <si>
    <t>ツアーを開始</t>
    <phoneticPr fontId="3"/>
  </si>
  <si>
    <t>ツアーにようこそ。
スクリーン リーダー用の手順:たった 10 の手順で、世界で最も知られているスプレッドシート アプリの Excel を活用できます。
このツアーには、11 枚以上のシートがあります。各シートの手順はセル A1 から始まり、以降の各手順はセル A2、A3 などに記述されています。
手順には、機能を使用したり、詳細を読むために、どのセルに移動すればよいかが記述されています。
開始するには、Ctrl + PageDown キーを押します。</t>
    <phoneticPr fontId="3"/>
  </si>
  <si>
    <t>Ctrl + Home キーを押して、ページのトップに戻ります。次の手順に進むには、Ctrl + PageDown キーを押します。</t>
  </si>
  <si>
    <t>Excel の無料オンライン トレーニング</t>
  </si>
  <si>
    <t>Excel を電卓として使用する</t>
  </si>
  <si>
    <t>SUMIF 関数の詳細</t>
  </si>
  <si>
    <t>SUM 関数の詳細</t>
  </si>
  <si>
    <t>Web 上のその他の情報</t>
  </si>
  <si>
    <t>次の手順を実行するため、セル A94 に移動します。</t>
    <phoneticPr fontId="3"/>
  </si>
  <si>
    <t xml:space="preserve">補足情報: セル G78 に移動します。セル G78 の数式: =SUMIF(G73:G77,"&gt;=50") は、セル D78 の数式と異なります。特に、集計の条件は、50 以上を意味する "&gt; = 50" です。50 以下を表す "&lt; = 50" など、使用できる演算子が他にもあります。50 と等しくないことを表す "&lt;&gt; 50" もあります。 
</t>
    <phoneticPr fontId="3"/>
  </si>
  <si>
    <t xml:space="preserve">セル F72 から G77 には、[項目] と [金額] の 2 つの列を含むデータが格納されています。 </t>
  </si>
  <si>
    <t>パイ</t>
  </si>
  <si>
    <t>注: 多くの SUMIF 数式を作成する場合は、ピボットテーブルがよい解決策となる可能性があります。詳細については、ピボットテーブルのワークシートを参照してください。</t>
    <phoneticPr fontId="3"/>
  </si>
  <si>
    <t>ケーキ</t>
  </si>
  <si>
    <t>SUMIF 関数が話すことができるなら、次のように言うでしょう。セル D73 から D77 を調べ、値が 50 より大きい場合は合計しなさい。</t>
  </si>
  <si>
    <t>クッキー</t>
  </si>
  <si>
    <t>セル D78 の数式: =SUMIF(D73:D77,"&gt;50")。</t>
  </si>
  <si>
    <t>ドーナツ</t>
  </si>
  <si>
    <t xml:space="preserve">セル C72 から D77 には、[項目] と [金額] の 2 つの列を含むデータが格納されています。 </t>
  </si>
  <si>
    <t>パン</t>
  </si>
  <si>
    <t xml:space="preserve">このシートの上部のセル A10 と A11 には、SUMIF 関数も示しました。SUMIF 関数は、条件に基づいて集計します。 </t>
  </si>
  <si>
    <t>金額</t>
  </si>
  <si>
    <t>項目</t>
  </si>
  <si>
    <t xml:space="preserve">SUMIF 関数の詳細 </t>
  </si>
  <si>
    <t>集計:</t>
  </si>
  <si>
    <t>スケート</t>
  </si>
  <si>
    <t>バイク</t>
  </si>
  <si>
    <t>トラック</t>
  </si>
  <si>
    <t>乗用車</t>
  </si>
  <si>
    <t>テーブル</t>
  </si>
  <si>
    <t>次の手順を実行するため、セル A72 に移動します。</t>
    <phoneticPr fontId="3"/>
  </si>
  <si>
    <t xml:space="preserve">重要な詳細情報: セル E54 に移動します。数式の末尾が 100 であることがわかります。このように数式に数値を配置することはできますが、どうしても必要な場合を除き、お勧めしません。これは、定数として知られていますが、定数があることは忘れやすいものです。代わりに、セル D16 などの別のセルを参照することをお勧めします。このように、数式の内部は容易に確認され、隠されません。 </t>
    <phoneticPr fontId="3"/>
  </si>
  <si>
    <t xml:space="preserve">• 定数。これは、数値の 100 です。 </t>
  </si>
  <si>
    <t xml:space="preserve">• セルの範囲。これは、あるセルから始まり別のセルで終わる一連のセルです。G48:G51 は、数式のセルの範囲です。 </t>
  </si>
  <si>
    <t xml:space="preserve">• 単一セルの参照。これは、セルの "アドレス" または "名前" です。D48 は、上記の数式の単一セルの参照です。 </t>
  </si>
  <si>
    <t>レモン</t>
  </si>
  <si>
    <t>セル E54 の数式は、次の機能を使用します。</t>
  </si>
  <si>
    <t>バナナ</t>
  </si>
  <si>
    <t>セル E54 の数式が話すことができるなら、次のように言うでしょう。次の項目を合計しなさい。セル D48 の値、セル G48、G49、G50、G51 の値、および 100。</t>
  </si>
  <si>
    <t>オレンジ</t>
  </si>
  <si>
    <t>セル E54 の数式: =SUM(D48,G48:G51,100)。</t>
  </si>
  <si>
    <t>りんご</t>
  </si>
  <si>
    <t>セル E53 から E54 には、[集計] という 1 つの列を含むデータが格納されています。</t>
  </si>
  <si>
    <t>果物</t>
  </si>
  <si>
    <t xml:space="preserve">セル F47 から G51 には、[項目] と [金額] の 2 つの列を含むデータが格納されています。 </t>
  </si>
  <si>
    <t xml:space="preserve">セル C47 から D48 には、[項目] と [金額] の 2 つの列を含むデータが格納されています。 </t>
  </si>
  <si>
    <t>次のとおり、別の方法も使用できます。</t>
  </si>
  <si>
    <t>セル D42 の SUM 関数が話すことができるなら、次のように言うでしょう。セル D38、D39、D40、D41 の値を加算しなさい。</t>
  </si>
  <si>
    <t>セル D42 の数式: =SUM(D38:D41)。</t>
    <phoneticPr fontId="3"/>
  </si>
  <si>
    <t xml:space="preserve">セル C37 から D41 には、[果物] と [金額] の 2 つの列を含むデータが格納されています。 </t>
  </si>
  <si>
    <t>上記のヒントのいくつかで、SUM 関数の使用方法を説明しました。ここでは、その詳細を示します。</t>
  </si>
  <si>
    <t xml:space="preserve">SUM 関数の詳細 </t>
  </si>
  <si>
    <t>さらに詳しく:A30 に移動します。または、次の手順に進むには、Ctrl + PageDown キーを押します。</t>
    <phoneticPr fontId="3"/>
  </si>
  <si>
    <t>特別課題: セル F10 から G15 には、[項目] と [金額] の 2 つの列を含むデータが格納されています。セル G16 に移動します。ここで別の SUMIF 数式を追加してみましょう。G 列のセル G11 から G15 の金額で、100 未満のものを加算します。結果は、160 になります。</t>
    <phoneticPr fontId="3"/>
  </si>
  <si>
    <t>ここで、50 以上の数値のみを加算します。セル D16 に移動します。=SUMIF(D11:D15,"&gt;50") と入力し、Enter キーを押します。結果は、100 です。</t>
  </si>
  <si>
    <t>加算する方法をもう 1 つ示します。セル C10 から D15 には、[項目] と [金額] の 2 つの列のデータが格納されています。</t>
  </si>
  <si>
    <t>セル G8 の結果は、140 です。</t>
  </si>
  <si>
    <t>セル G8 に移動します。Alt + = キーを押し、ENTER キーを押します。</t>
  </si>
  <si>
    <t>魚肉</t>
  </si>
  <si>
    <t>ショートカット キーを使用して、加算する別の方法を示します。セル F3 から G7 には、[肉類] と [金額] の 2 つの列を含むデータが格納されています。</t>
  </si>
  <si>
    <t>豚肉</t>
  </si>
  <si>
    <t xml:space="preserve">結果は、170 です。 </t>
  </si>
  <si>
    <t>鶏肉</t>
  </si>
  <si>
    <t>= SUM(D4:D7) と入力し、Enter キーを押します。</t>
  </si>
  <si>
    <t>牛肉</t>
  </si>
  <si>
    <t>Ctrl + G キーを押し、D8 と入力し、Enter キーを押して D8 に移動します。</t>
  </si>
  <si>
    <t>肉類</t>
  </si>
  <si>
    <t xml:space="preserve">セル C3 から D7 には、[果物] と [金額] の 2 つの列を含むデータが格納されています。 </t>
  </si>
  <si>
    <t>Excel で数値を加算する方法をいくつか紹介します。</t>
  </si>
  <si>
    <t>効率よく数値を加算する</t>
  </si>
  <si>
    <t>隣接するセルに数式を埋め込む</t>
  </si>
  <si>
    <t>ワークシートのセルに自動的にデータを埋め込む</t>
  </si>
  <si>
    <t>間隔</t>
  </si>
  <si>
    <t>第 1 四半期</t>
  </si>
  <si>
    <t>第 1 週</t>
  </si>
  <si>
    <t>1月</t>
  </si>
  <si>
    <t>梨</t>
  </si>
  <si>
    <t>農産物</t>
  </si>
  <si>
    <t>個数</t>
  </si>
  <si>
    <t>製品</t>
  </si>
  <si>
    <t>カテゴリ</t>
  </si>
  <si>
    <t>部門</t>
  </si>
  <si>
    <t>次の手順を実行するため、セル A67 に移動します。</t>
    <phoneticPr fontId="3"/>
  </si>
  <si>
    <t>セル C34 に移動します。C34、C35、C36、C37 を選択し、Ctrl + D キーを押します。選択したセルに C34 の値が下へ複写されます。</t>
  </si>
  <si>
    <t xml:space="preserve">セル C33 からセル F37 には、[部門]、[カテゴリ]、[製品]、[個数] の 4 つの列が含まれています。 </t>
  </si>
  <si>
    <t>フィルするときに、数値を変更する必要がない場合もあります。または、隣接するセルに値をコピーするだけの場合もあります。その方法を次に示します。</t>
  </si>
  <si>
    <t>フィル ハンドルを使用してセルをコピーする</t>
  </si>
  <si>
    <t>等号:</t>
  </si>
  <si>
    <t>これを足す:</t>
  </si>
  <si>
    <t>これ:</t>
  </si>
  <si>
    <t>さらに詳しく: セル A27 に移動します。または、次の手順に進むには、Ctrl + PageDown キーを押します。</t>
    <phoneticPr fontId="3"/>
  </si>
  <si>
    <t>セル C15 に移動します。C15、D15、E15、F15、G15 のセルを選択します。今度は、Ctrl + R キーを押してセルに値を埋め込みます。これは、"右へ複写" と呼ばれます。</t>
  </si>
  <si>
    <t>セル C10 から G14 には、5 つの列を含むデータが格納されています。これらの列には、セル A5 と A6 の手順を実行した後の C3 から G3 の見出し、およびセル C4 から G7 の値が含まれています。</t>
  </si>
  <si>
    <t>特別課題: セル G4 に移動し、上記の下へ複写手順を繰り返します。</t>
    <phoneticPr fontId="3"/>
  </si>
  <si>
    <t>Shift キーを押しながら下矢印キーを押して、セル E4、E5、E6、E7 を選択し、Ctrl + D キーを押します。セルに合計の 110、120、130.が自動的に埋め込まれます。これは、"下へ複写" と呼ばれます。</t>
  </si>
  <si>
    <t xml:space="preserve">セル E4 に移動します。Ctrl + G キーを押し、E4 を入力し、Enter キーを押します。 </t>
  </si>
  <si>
    <t>セル C3 から G7 には、次の 5 つの列を含むデータが格納されています。各セルに数値 50 が格納されている [これ] 列。数値 50、60、70、80 が格納されている [これを足す] 列。セル C4 とセル D4 の合計を含むセル E4 がある [等号] 列。各セルに数値 75 が格納されている [これを足す] 列。セル E4 とセル F4 の合計を含むセル G4 がある [等号] 列。</t>
  </si>
  <si>
    <t>Excel でフィル機能を使用する方法を示します。</t>
  </si>
  <si>
    <t>自動フィルで時間を節約する</t>
  </si>
  <si>
    <t>LEN 関数の詳細</t>
  </si>
  <si>
    <t>FIND 関数の詳細</t>
  </si>
  <si>
    <t>RIGHT 関数の詳細</t>
  </si>
  <si>
    <t>LEFT 関数の詳細</t>
  </si>
  <si>
    <t xml:space="preserve">データの取得と変換の詳細 </t>
  </si>
  <si>
    <t>テキストをさまざまな列に分割する</t>
  </si>
  <si>
    <t>次の手順を実行するため、セル A84 に移動します。</t>
    <phoneticPr fontId="3"/>
  </si>
  <si>
    <t xml:space="preserve">セル H56 の [McKay] を選択します。これは、セル A61 と同じ数式ですが、セル C56 ではなく F56 から文字を抽出します。 </t>
    <phoneticPr fontId="3"/>
  </si>
  <si>
    <t xml:space="preserve">セル G56 の [Francis] を選択します。ここでは、セル A56 とほぼ同じ数式を使用していますが、セル C56 ではなくセル F56 から文字を抽出します。 
</t>
    <phoneticPr fontId="3"/>
  </si>
  <si>
    <t>結果は、Francis McKay になります。</t>
  </si>
  <si>
    <t xml:space="preserve">この場合は、LEN 関数を使用して、抽出する文字数を指定しています。LEN 関数のしくみは、次のとおりです。セル C56 の文字数をカウントし、Find 関数の文字数を減算します。これにより、セル C56 内の最初のスペースの文字位置番号を見つけ、そのスペースまでの文字数を返します。 </t>
  </si>
  <si>
    <t>Right 関数を使用して、セル C56 の右側から指定した数の文字を抽出します。</t>
  </si>
  <si>
    <t>ここでは、数式 "=RIGHT(C56,LEN(C56)-FIND(" ",C56))" のしくみを示します。</t>
    <phoneticPr fontId="3"/>
  </si>
  <si>
    <t xml:space="preserve">[ヘルパー列] のセル F56 の [Francis McKay] を選択します。RIGHT、LEN、FIND の各関数を使用して、セル C56 の最初のスペースからそのセルの末尾までの文字が抽出されています。 </t>
  </si>
  <si>
    <t xml:space="preserve">次に、[ヘルパー列] を作成しました。これは、セルの他のテキストの抽出を支援するためのものです。一時的な列で、後で常に非表示にできるように作られています。 </t>
  </si>
  <si>
    <t>結果は、Yvonne になります。</t>
  </si>
  <si>
    <t xml:space="preserve">FIND 関数を使用して、抽出する文字数を指定します。Find 関数のしくみは、次のとおりです。セル C56 の最初のスペースの文字位置番号を検索します。次に、1 を減算して、スペース自体を除外します
</t>
  </si>
  <si>
    <t xml:space="preserve">LEFT 関数を使用して、セル C56 の左側から指定した数の文字を抽出します。
</t>
  </si>
  <si>
    <t>Yvonne Francis McKay</t>
  </si>
  <si>
    <t>セル E56 の Yvonne に移動します。LEFT 関数を使用して、セル C56 の左側の文字を抽出しました。抽出する文字数を指定するには、FIND 関数を使用しました。数式 "=LEFT(C56,FIND(" ",C56)-1)" のしくみを示します。</t>
  </si>
  <si>
    <t>姓</t>
  </si>
  <si>
    <t>ミドル ネーム</t>
  </si>
  <si>
    <t>[ヘルパー列]</t>
  </si>
  <si>
    <t>名</t>
  </si>
  <si>
    <t>1 つのセル内の名前</t>
  </si>
  <si>
    <t>データを分割する数式を作成することがあります。この方法では、元のデータが更新された場合、分割されたデータも更新されます。これは、高度な機能です。ただし、LEFT、RIGHT、FIND、LEN といった少数の関数を使用している場合にのみ可能です。各関数の詳細については、このシートの下部にある [Web 上のその他の情報] の下のセル A80 から始まるリンクを参照してください。ただし、興味がある場合は、以下に示すセル C56 を分割する方法をご覧ください。</t>
  </si>
  <si>
    <t>数式で列を分割する</t>
  </si>
  <si>
    <t>Yvonne,McKay,Contoso Ltd.</t>
  </si>
  <si>
    <t>Robert,Zare,Relecloud</t>
  </si>
  <si>
    <t>Michael,Neipper,Fabrikam Inc.</t>
  </si>
  <si>
    <t>Steven,Thorpe,Relecloud</t>
  </si>
  <si>
    <t>次の手順を実行するため、セル A54 に移動します。</t>
    <phoneticPr fontId="3"/>
  </si>
  <si>
    <t>Mariya,Jones,Contoso Ltd.</t>
  </si>
  <si>
    <t>おすすめ: データを操作する別の方法があります。外部ソースに対してクエリを実行でき、そのソースから取得されるデータを分割することができます。そのクエリを一度実行すると、その瞬間から、データを更新でき、操作しやすくなります。興味がありますか?[データ] タブを選択 (Alt + A キー) し、[データの取得と変換] 領域のオプションを試してください (PN、FT、FW、PT、PR、X のいずれかのキーを押します)。または、セル A85 に移動して、Web 上のその他の情報を参照します。</t>
    <phoneticPr fontId="3"/>
  </si>
  <si>
    <t>Jan,Kotas,Relecloud</t>
  </si>
  <si>
    <t>最後に、[表示先] テキスト ボックスに入るまで Tab キーを押します。$D$32 と入力し、Enter キーを押します。</t>
  </si>
  <si>
    <t>Andy,North,Fabrikam Inc.</t>
  </si>
  <si>
    <t xml:space="preserve">[区切り位置指定ウィザード - 3/3] で Tab キーを押し、[G/標準] オプションのみを選択します。 </t>
  </si>
  <si>
    <t>Nancy,Smith,Contoso Ltd.</t>
  </si>
  <si>
    <t>[区切り位置指定ウィザード - 2/3] が表示されます。タブで [区切り文字] の下の [コンマ] オプションを見つけます。[カンマ] チェック ボックスのみが選択されていることを確認し、タブで [次へ] を選択し、Enter キーを押します。</t>
    <phoneticPr fontId="3"/>
  </si>
  <si>
    <t>会社名</t>
  </si>
  <si>
    <t>データ</t>
  </si>
  <si>
    <t>Alt + A キーを押してリボンの上の [データ] タブに入り、E キーを押して [データ ツール] セクション内の [区切り位置] を選択します。[区切り位置指定ウィザード - 1/3] が表示されます。[カンマやタブなどの区切り文字によってフィールドごとに区切られたデータ] ラジオ ボタンが選択されていることを確認し、Enter キーを押します。Tab キーを使用すると、ダイアログ ボックスを移動できます。</t>
    <phoneticPr fontId="3"/>
  </si>
  <si>
    <t xml:space="preserve">セル C32 に移動します。C32 から C39 までのすべてのセルを選択します (Nancy から下へ Yvonne まで)。 </t>
  </si>
  <si>
    <t>フラッシュ フィルは、非常に便利です。ただし、一度にデータを複数の列に分割する場合は、最適なツールではありません。このような場合は、[区切り位置] を試してください。</t>
  </si>
  <si>
    <t>区切り文字に基づいて列を分割します。</t>
  </si>
  <si>
    <t xml:space="preserve">Yvonne.McKay@fabrikam.com </t>
  </si>
  <si>
    <t>Mariya.Jones@contoso.com</t>
  </si>
  <si>
    <t>Jan.Kotas@relecloud.com</t>
  </si>
  <si>
    <t>さらに詳しく: セル A28 に移動します。または、次の手順に進むには、Ctrl + PageDown キーを押します。</t>
    <phoneticPr fontId="3"/>
  </si>
  <si>
    <t>Andy.North@fabrikam.com</t>
  </si>
  <si>
    <t>Alt + H キーを押してリボンの上の [ホーム] タブに入り、FI を押してフィル オプションを選択します。下矢印でリストから [フラッシュ フィル] を選択するか、F キーを押します。これで、姓が E5 から E9 のそれぞれの列に表示されます。</t>
  </si>
  <si>
    <t>Smith</t>
  </si>
  <si>
    <t>Nancy.Smith@contoso.com</t>
  </si>
  <si>
    <t>別の方法でフラッシュ フィルを試してください。セル E5 に移動します。</t>
  </si>
  <si>
    <t>メール​​</t>
  </si>
  <si>
    <t xml:space="preserve">フラッシュ フィルは、一貫性のあるパターンの入力を検出し、パターンを検出すると、セルに値を埋め込みます。 </t>
  </si>
  <si>
    <t>セル D6 に移動します。CTRL + E (フラッシュ フィルのショートカット) を押します。</t>
  </si>
  <si>
    <t>セル D5 に移動します。Ctrl + G キーを押し、D5 を入力し、Enter キーを押します。[メール] 列のセル C5 の Nancy という名を入力します。</t>
  </si>
  <si>
    <t>データを 1 つの列に詰め込まない。分割する。</t>
  </si>
  <si>
    <t>配列数式を作成する</t>
  </si>
  <si>
    <t>TRANSPOSE 関数の詳細</t>
  </si>
  <si>
    <t>転置 (行と列のデータを入れ替える)</t>
  </si>
  <si>
    <t>次の手順を実行するため、セル A75 に移動します。</t>
    <phoneticPr fontId="3"/>
  </si>
  <si>
    <t xml:space="preserve">Excel 談:配列数式は Ctrl + Shift + Enter キーを必要とするため、俗に "CSE 式" とも呼ばれます。 
</t>
  </si>
  <si>
    <t>注意点...
配列数式を使用するときの留意点が 3 つあります。
1) 必ず最初に複数のセルを選択し、それらのセルを選択した状態で、配列数式の入力を開始します。重要なのは、最初に複数のセルを選択してから、入力を開始することです。
2) 配列数式の入力が完了したら、Ctrl + Shift + Enter キーを押します。
3) 配列数式を入力すると、その新しい配列を中断することはできません。たとえば、上書きしたり、セルの 1 つだけを削除したりすることはできません。また、その配列内に新しい行や列を挿入することはできません。そのようなことが必要な場合は、配列数式を持つすべてのセルを選択し、Delete キーを押してから、変更を行い、数式を再作成します。</t>
  </si>
  <si>
    <t xml:space="preserve">配列数式は、いつでも Ctrl + Shift + Enter キーで終了します。Enter キーだけでは終了しません。Ctrl + Shift + Enter キーを押すと、配列に対して関数が計算されます。完了すると、数式が特別なかっこ {} で囲まれます。これらのかっこは、選択したセルが配列数式の一部であることがわかる視覚的な手掛かりです。これらのかっこを自分で入力することはできません。これらのかっこは、Ctrl + Shift + Enter キーを押すと配置されます。 </t>
  </si>
  <si>
    <t>配列数式では、配列の複数のセルに計算を実行できます。上記の例では、配列は、セル C33:H34 内の元のデータ セットです。TRANSPOSE 関数は、横方向のセルを縦方向に切り替えます。 </t>
  </si>
  <si>
    <t>配列数式とは?</t>
  </si>
  <si>
    <t>品目</t>
  </si>
  <si>
    <t>次の手順を実行するため、セル A57 に移動します。</t>
    <phoneticPr fontId="3"/>
  </si>
  <si>
    <t xml:space="preserve">C40 から D45 までのセルから行列が入れ替えられた別のセルを選択します (セル D43 など)。数式バーをもう一度見てください。数式は、セル C41 の数式と同じです。なぜでしょうか?配列数式だからです。
</t>
  </si>
  <si>
    <t>行列が入れ替えられたセルのいずれかを選択します (セル C41 など)。Excel の上部にある式を見てください。{=TRANSPOSE(C33:H34)} のような数式が表示されています。</t>
  </si>
  <si>
    <t xml:space="preserve">多少やっかいなので、細心の注意が必要です。それらのセルを選択した状態で、=TRANSPOSE(C33:H34) と入力します。ただし、Enter キーは押しません。代わりに、Ctrl + Shift + Enter キーを押します。結果としてエラーまたは #VALUE! が表示された場合は、セル A29 の手順からもう一度試してください。 
</t>
  </si>
  <si>
    <t xml:space="preserve">このデータの行列を入れ替えるには、最初にいくつかの空白セルを選択する必要があります。右側のセル C33 から H34 までデータは、6 つの列と 2 つの行があるので、その反対の 6 つの行と 2 つの列を選択します。これには、セル C40 から D45 を選択します。 </t>
  </si>
  <si>
    <t>コピーして貼り付けによる行列の入れ替えを行わない場合もあります。この場合は、数式を使用して行と列を入れ替えます。その方法を次に示します。</t>
  </si>
  <si>
    <t>数式で行列を入れ替える</t>
  </si>
  <si>
    <t xml:space="preserve"> 次の手順に進むには</t>
  </si>
  <si>
    <t>さらに詳しく: A27 に移動します。または、次の手順に進むには、Ctrl + PageDown キーを押します。</t>
    <phoneticPr fontId="3"/>
  </si>
  <si>
    <t xml:space="preserve">専門的なヒント: [形式を選択して貼り付け] のショートカット キーは、Ctrl + Alt + V キーです。 
</t>
    <phoneticPr fontId="3"/>
  </si>
  <si>
    <t>[行列を入れ替える] が見つかるまで、Tab キーを押します。スペース キーを押して、[行列を入れ替える] を選択し、Enter キーを押します。</t>
  </si>
  <si>
    <t xml:space="preserve">Alt + H キーを押してリボンの上の [ホーム] タブに入り、V を押して [貼り付け] を選択します。下矢印キーを使用するか、S キーを押して [形式を選択して貼り付け] を選択します。 </t>
    <phoneticPr fontId="3"/>
  </si>
  <si>
    <t>セル C9 を選択します。</t>
  </si>
  <si>
    <t>ここで、セルをコピーします。Ctrl + C キーを押します。</t>
  </si>
  <si>
    <t>セル C5 から H6 には、[項目] と [金額] の 2 つの行が含まれています。セル C5 から H6 までを選択します。</t>
  </si>
  <si>
    <t>列と行を回転させる必要がある場合、Excel では行列を入れ替えます。</t>
  </si>
  <si>
    <t>行列を入れ替えて、データを切り替える</t>
  </si>
  <si>
    <t>範囲またはテーブルのデータにフィルターを適用する</t>
  </si>
  <si>
    <t>範囲またはテーブルのデータを並べ替える</t>
  </si>
  <si>
    <t>Furui</t>
  </si>
  <si>
    <t>Takahashi</t>
  </si>
  <si>
    <t>Fujishima</t>
  </si>
  <si>
    <t>Watanabe</t>
  </si>
  <si>
    <t>Kaneko</t>
  </si>
  <si>
    <t>Nishimura</t>
  </si>
  <si>
    <t>ここで、2 番目のフィルターを追加します。セル E49 の [食料品] に移動します。Alt + 下矢印キーを押し、矢印キーを使用して [数値フィルター] オプションを見つけます。右矢印キーを押して、[数値フィルター] リストに入ります。矢印キーを使用して、[指定の値より大きい] オプションを見つけ、25 を入力し、Enter キーを押します。平均より上でフィルター処理された 3 つの行のうち、食料品が 25 より大きい 2 つの行が表示されます</t>
    <phoneticPr fontId="3"/>
  </si>
  <si>
    <t>ホテル</t>
  </si>
  <si>
    <t>食料品</t>
  </si>
  <si>
    <t>従業員</t>
  </si>
  <si>
    <t>費用日付</t>
  </si>
  <si>
    <t xml:space="preserve">セル F49 の [ホテル] に移動します。Alt + 下矢印キーを押し、矢印キーを使用して [数値フィルター] オプションを見つけます。右矢印キーを押して [数値フィルター] リストに入り、矢印キーを使用して [平均より上] オプションを見つけ、Enter キーを押します。[ホテル] 列の平均金額が計算され、その平均より大きい金額を含む行のみが表示されます。 </t>
  </si>
  <si>
    <t>セル C49 から F49 には、[費用日付]、[従業員]、[食料品]、[ホテル] の 4 つの列を含むデータが格納されています。</t>
  </si>
  <si>
    <t>データをフィルター処理する他の方法</t>
  </si>
  <si>
    <t>次の手順を実行するため、セル A47 に移動します。</t>
    <phoneticPr fontId="3"/>
  </si>
  <si>
    <t xml:space="preserve">重要な詳細情報: フィルターとは異なり、並べ替え順序をクリアすることはできません。したがって、並べ替えを固定しない場合は、Ctrl + Z キーを押して元に戻します。
</t>
    <phoneticPr fontId="3"/>
  </si>
  <si>
    <t xml:space="preserve">3 つのセルが黄色で塗りつぶされました。その色で行を並べ替えることができます。セル F31 に移動し、Alt + 下矢印キーを押し、矢印キーを使用して [色で並べ替え] オプションを見つけます。右矢印キーを押して、強調表示色 "黄色" RGB 色 255, 255, 0 を選択し、Enter キーを押します。強調表示されているセルは、列内の一番上に自動的に並べ替えられます。これを確認するには、セル F32 に移動し、Insert + F キーを押してセルの形式を聞きます。 </t>
    <phoneticPr fontId="3"/>
  </si>
  <si>
    <t>費用日付を順番に並べるとします。したがって、[費用日付] ヘッダーセル C31 を選択し、Alt + 下矢印キーを押し、矢印キーを使用して [昇順] を見つけます。Enter キーを押します。行が [費用日付] の昇順で並べ替えられます。</t>
  </si>
  <si>
    <t>セル C31 から F31 には、[費用日付]、[従業員]、[食料品]、[ホテル] の 4 つの列を含むデータが格納されています。</t>
  </si>
  <si>
    <t>Excel には、並べ替えの方法が多数あります。並び替え方法をもう 2 つのみ示します。</t>
  </si>
  <si>
    <t>日付や色でも並べ替える</t>
  </si>
  <si>
    <t>サンドウィッチ</t>
  </si>
  <si>
    <t>デリ</t>
  </si>
  <si>
    <t>パン類</t>
  </si>
  <si>
    <t>サラダ</t>
  </si>
  <si>
    <t>野菜</t>
  </si>
  <si>
    <t>さらに詳しく: A31 に移動します。または、次の手順に進むには、Ctrl + PageDown キーを押します。</t>
    <phoneticPr fontId="3"/>
  </si>
  <si>
    <t>デザート</t>
  </si>
  <si>
    <t xml:space="preserve">特別課題: 2 つの列をアルファベット順に並べ替えてみます。手順は次のとおりです。最初に [部門] をアルファベット順に並べ替えます (上記のセル A3 の手順を参照)。次に、[ホーム] タブを選択し、[並べ替えとフィルター] オプションを選択します。[ユーザー設定の並べ替え] を検索し、2 番目のレベルとして [カテゴリ] を追加します。[OK] を選択すると、[部門] が並べ替えられ、各部門内でも、[カテゴリ] 行がアルファベット順に並び替えられます。 </t>
    <phoneticPr fontId="3"/>
  </si>
  <si>
    <t>上部の行のセル C5 から G5 にフィルター ボタンが表示されます。[部門] セル C5 に移動し、Alt + 下矢印キーを押し、下矢印キーとスペース キーで [すべて選択] チェックボックスをクリアします。次に、矢印キーを使用して [パン類] を検索し、スペース キーを押して、Enter キーを押します。</t>
  </si>
  <si>
    <t>12月</t>
  </si>
  <si>
    <t>11月</t>
  </si>
  <si>
    <t>10月</t>
  </si>
  <si>
    <t>ここで、[パン類] 行のみが表示されるようにデータをフィルター処理します。セル G 5 の [12月] に移動します。Ctrl + A キーを押してすべてのセルを選択し、Alt + H キーを押して [ホーム] タブに入ります。S キーを押して、[並べ替えとフィルター] オプションに入り、矢印キーを使用して、[フィルター] オプションを見つけるか、F キーを押します。</t>
  </si>
  <si>
    <t xml:space="preserve">12月の金額を降順に並べ替えます。[12月] 列のセルを選択し、G5 に移動し、セル G5 から G13 までを選択します。Alt + H キーを押してリボンの上の [ホーム] タブに入り、[並べ替えとフィルター] オプションの S キーを押します。オプションが昇順から降順などに変わったことに注目します。矢印キーを使用して、[降順] オプションを見つけ、Enter キーを押します。 </t>
    <phoneticPr fontId="3"/>
  </si>
  <si>
    <t xml:space="preserve">部門をアルファベット順にするとします。[部門] 列を選択し、セル C5 に移動します。Ctrl + G キーを押し、C5 を入力し、Enter キーを押します。ここで、Alt + H キーを押してリボンの上の [ホーム] タブに入り、S を押して [並べ替えとフィルター] オプションに入ります。矢印キーを使用して、昇順で並べ替えるオプションを見つけるか、S を押して Enter キーを押します。 </t>
  </si>
  <si>
    <t>セル C5 から G13 には、[部門]、[カテゴリ]、および [10月]、[11月]、[12月] の各金額を含む 5 つの列が含まれています。</t>
  </si>
  <si>
    <t>簡単な並べ替えとフィルター</t>
  </si>
  <si>
    <t xml:space="preserve"> Ctrl + PageDown キーを押します。</t>
  </si>
  <si>
    <t>Excel テーブルで集計列を使用する</t>
  </si>
  <si>
    <t>Excel テーブルのデータを合計する</t>
  </si>
  <si>
    <t>Excel テーブルの概要</t>
  </si>
  <si>
    <t>次の手順を実行するため、セル A73 に移動します。</t>
    <phoneticPr fontId="3"/>
  </si>
  <si>
    <t xml:space="preserve">補足情報: 集計行の表示と非表示を切り替えるショートカットがあります。テーブル内を選択し、Ctrl + Shift + T を押します。
</t>
    <phoneticPr fontId="3"/>
  </si>
  <si>
    <t>Alt + 下矢印キーを押し、矢印キーを使用して [平均] オプションを見つけ、Enter キーを押します。平均額の ￥3,000が表示されます。</t>
    <phoneticPr fontId="3"/>
  </si>
  <si>
    <t>ただし、平均が必要な場合は、どうしますか?セル E62 の ￥24,000 を選択します。</t>
    <phoneticPr fontId="3"/>
  </si>
  <si>
    <t xml:space="preserve">セル E62 の集計行に ￥24,000 の合計が追加されます。 </t>
    <phoneticPr fontId="3"/>
  </si>
  <si>
    <t>売上</t>
  </si>
  <si>
    <t>テーブル下部のセル C62 から E62 内に新しい行が追加されます。</t>
  </si>
  <si>
    <t>Excel ウィンドウの上部に [テーブル ツール デザイン] タブが表示されます。Alt + JT を押して、リボンの上の [デザイン] タブに入り、T を押して [テーブル スタイルのオプション] 内から [集計行] を選択します。</t>
  </si>
  <si>
    <t>セル D57 など、上記範囲内の任意のセルに移動します。</t>
  </si>
  <si>
    <t>セル C54 から E61 には、[部門]、[カテゴリ]、[売上] の 3 つの列を含むデータが格納されています。</t>
    <phoneticPr fontId="3"/>
  </si>
  <si>
    <t>テーブルのもう 1 つの便利な点は、合計行です。SUM 数式を入力することなく、ワンタッチで合計が行われます。また、平均式など多数についても同様です。そのしくみを示します。</t>
  </si>
  <si>
    <t>テーブルの合計行</t>
  </si>
  <si>
    <t>次の手順を実行するため、セル A48 に移動します。</t>
    <phoneticPr fontId="3"/>
  </si>
  <si>
    <t>集計</t>
    <phoneticPr fontId="3"/>
  </si>
  <si>
    <t xml:space="preserve">SUM 数式が自動的に下へ複写されるので、手動で下へ複写する必要がありません。 </t>
  </si>
  <si>
    <t>Alt + = キーを押し、Enter キーを押します。</t>
  </si>
  <si>
    <t>[集計] のセル H34 に移動します。</t>
    <phoneticPr fontId="3"/>
  </si>
  <si>
    <t>セル C33 から H41 には、[部門]、[カテゴリ]、[10月]、[11月]、[12月]、[集計] の 6 つの列を含むデータが格納されています。</t>
  </si>
  <si>
    <t>テーブルによってもたらされる便利な機能の 1 つの例は、集計列です。数式を入力すると、自動的にその数式が下へ複写されます。そのしくみを示します。</t>
  </si>
  <si>
    <t>テーブルの集計列</t>
  </si>
  <si>
    <t>さらに詳しく: A28 に移動します。または、次の手順に進むには、Ctrl + PageDown キーを押します。</t>
    <phoneticPr fontId="3"/>
  </si>
  <si>
    <t xml:space="preserve">特別課題: テーブルのスタイルを変更してみます。まず、セル C5 と I14 の間のテーブル内のセルを選択します。Excel の上部に [テーブル ツール デザイン] タブが表示されます。Alt + JT キーを押して、リボンの上の [デザイン] タブに入り、S キーを押して [テーブル スタイル] に入ります。矢印キーを使用して、オプション間を移動し、目的のテーブル スタイルを選択します。
</t>
    <phoneticPr fontId="3"/>
  </si>
  <si>
    <t>2 つの列がどのように作成および書式設定されたか、またセル H5 と I5 にテキスト [1月] と [2月] がフィルされたことに注目してください。</t>
  </si>
  <si>
    <t>また、新しい列を簡単に作成できます。H5 と H14 の間の任意のセル (H10 など) に移動します。テキストを入力し、Enter キーを押します。テーブルの新しい列が表示されます。I 列で新しい列を追加するプロセスを繰り返します。</t>
  </si>
  <si>
    <t xml:space="preserve">また、新しい行を簡単に作成できます。セル C13 [肉類] の下の空のセルに移動します。テキストを入力し、Enter キーを押します。テーブルの新しい行が表示されます。 </t>
  </si>
  <si>
    <t>12月</t>
    <phoneticPr fontId="3"/>
  </si>
  <si>
    <t>これで、テーブルが作成されました。これは、特殊な機能を持つセルの集まりです。初心者の場合:テーブルは、縞模様なので、読みやすくなります。</t>
  </si>
  <si>
    <t>Alt + N キーを押してリボンの上の [挿入] タブに入り、T を押して、Enter キーを押します。または、ショートカット キーの組み合わせ Ctrl + T キーを押し、Enter キーを押します</t>
  </si>
  <si>
    <t>セル C5 から G13 には、データが含まれています。セル D8 など、その領域内の任意のセルに移動します。Ctrl + G キーを押し、D8 を入力し、Enter キーを押します。</t>
  </si>
  <si>
    <t>テーブルは、特殊な機能や便利な機能を提供します。テーブルを作成する方法は、次のとおりです。</t>
  </si>
  <si>
    <t>たいへん役に立つテーブル</t>
  </si>
  <si>
    <t>ドロップダウン リストを作成する</t>
  </si>
  <si>
    <t>セルにデータの入力規則を適用する</t>
  </si>
  <si>
    <t>次の手順を実行するため、セル A69 に移動します。</t>
    <phoneticPr fontId="3"/>
  </si>
  <si>
    <t xml:space="preserve">専門的なヒント: このように、多くのユーザーは入力規則リストを別のシートに配置します。そのため、他のユーザーはそのリストを変更しようとしません。
</t>
    <phoneticPr fontId="3"/>
  </si>
  <si>
    <t>ここで、セル D32 に移動し、Alt + 下矢印キーを押します。ドロップダウン リストには、[農産物]、[肉類]、[パン類] の 3 つの部門のみが表示されます。ただし、セル F35 の [パン類] の下の F 列に新しい部門を追加すると、新しい部門でこのリストが更新されます。実際に操作してみましょう。</t>
  </si>
  <si>
    <t>ハム</t>
  </si>
  <si>
    <t>セル F31 の [部門] から始まる単一の列内の複数の値を選択しました。</t>
  </si>
  <si>
    <t>ケール</t>
  </si>
  <si>
    <t>[元の値] テキスト ボックスに、=$F$32:$F$34 と入力し、Enter キーを押します。</t>
  </si>
  <si>
    <t>ブロッコリ</t>
  </si>
  <si>
    <t>[データ] タブで、[データの入力規則] を選択するか、Alt + DL キーを押して、[データの入力規則] ダイアログ ボックスを開きます。タブで [入力値の種類] に移動し、下矢印キーを押して [リスト] を選択します。もう一度 Tab キーを押します。</t>
  </si>
  <si>
    <t>ここで、もう一度データの入力規則を設定します。セル D31 の [部門] の下で、D32 から D43 のすべての空白セルを選択します。</t>
  </si>
  <si>
    <t>Ctrl + T キーを押し、Enter キーを押して、テーブルを作成します。</t>
  </si>
  <si>
    <t xml:space="preserve">セル F31 から F34 の中で、部門を含む 1 つのセルを選択します。たとえば、セル F33 の [肉類] を選択します。 </t>
  </si>
  <si>
    <t>セル C31 から D43 には、[食料品] と [部門] の 2 つの列を含むデータが格納されています。セル F31 から F34 には、[部門] の 1 つの列を含むデータが格納されています。</t>
  </si>
  <si>
    <t>部門のリストを示すドロップ ダウン メニューを挿入する方法について説明しました。しかし、そのリストが変更された場合は、どうしますか?たとえば、「乳製品」と呼ばれる新しい部門がある場合は、どうしますか?[データの入力規則] ダイアログ ボックスを更新する必要があります。ただし、より効率的な方法があります。まずテーブルを作成します。</t>
  </si>
  <si>
    <t>ドロップダウンのベスト プラクティス:テーブルを使用する。</t>
  </si>
  <si>
    <t>さらに詳しく: A30 に移動します。または、次の手順に進むには、Ctrl + PageDown キーを押します。</t>
    <phoneticPr fontId="3"/>
  </si>
  <si>
    <t>補足情報: ドロップダウン リストにより、ユーザーが有効なデータを入力できます。そのため、ドロップダウン リストがデータ入力規則と呼ばれる大規模な機能グループの一部であることがわかります。
データ入力規則には他の方法もあります。たとえば、入力を整数、日付だけでなく、最大金額や最小金額にさえも制限できます。利用できるオプションが多数あるため、セル A70 のリンクを選択して詳細をご覧ください。</t>
    <phoneticPr fontId="3"/>
  </si>
  <si>
    <t>セル D4 を選択します。これは、C4 の [りんご] の横にあるセルです。Alt + 下矢印キーを押します。追加した [農産物]、[肉類]、[パン類] の 3 つの項目を含むドロップダウン メニューが表示されます。</t>
  </si>
  <si>
    <t>[元の値] テキスト ボックスに、「農産物」, 「肉類」, 「パン類」と入力します。それぞれの名前の間にコンマを入れてください。完了したら、Enter キーを押します。</t>
    <phoneticPr fontId="3"/>
  </si>
  <si>
    <t>[データ] タブで、[データの入力規則] を選択するか、Alt + DL キーを押して、[データの入力規則] ダイアログ ボックスを開きます。タブで [入力値の種類] に移動し、[リスト] を選択します。もう一度 Tab キーを押します。</t>
  </si>
  <si>
    <t>セル D4 に移動します。Ctrl + G キーを押し、D4 を入力し、Enter キーを押します。D4 から D15 のすべてのセルを選択します。</t>
  </si>
  <si>
    <t>右側の各食料品に有効なエントリを 3 つの部門名だけにします。それらの部門は、[農産物]、[肉類]、[パン類] です。</t>
  </si>
  <si>
    <t>セル C3 から D15 には、[食料品] と [部門] の 2 つの列を含むデータが格納されています。</t>
  </si>
  <si>
    <t xml:space="preserve">ドロップダウン リストを使用すると、ユーザーのデータ入力が簡単になります。その実行方法を示します。 </t>
  </si>
  <si>
    <t>ドロップダウン リストを挿入する</t>
  </si>
  <si>
    <t>スパーク ラインを使用してデータの傾向を分析する</t>
  </si>
  <si>
    <t>データを即座に分析する</t>
  </si>
  <si>
    <t>次の手順を実行するため、セル A70 に移動します。</t>
    <phoneticPr fontId="3"/>
  </si>
  <si>
    <t>スパーク ラインを消去するには、セル H55 から H62 を選択します。Alt + JD キーを押して、リボンの上の [スパーク ライン ツール デザイン] タブに入ります。C キーを押して [クリア] オプションを選択し、C キーをもう一度押して [選択したスパーク ラインのクリア] を選択します。</t>
  </si>
  <si>
    <t>[12月] 列の右側のセル H55 から H62 にスパーク ラインが表示されます。各線はその行のデータを表し、金額の上下を示しています。</t>
  </si>
  <si>
    <t>表示される [クイック分析] パネルで、スパークラインが見つかるまで右矢印キーを押し、Tab キーを押して [折れ線] オプションを選択します。Enter キーを押して、テーブルにスパーク ラインを追加します。</t>
  </si>
  <si>
    <t>セル C55 から G62 までのテーブル内のセルに移動し、Ctrl + Q キーを押します。</t>
  </si>
  <si>
    <t>セル C54 から G62 には、[部門]、[カテゴリ]、[10月]、[11月]、[12月] の 5 つの列を含むデータが格納されています。</t>
  </si>
  <si>
    <t>このデータの右側に 3 か月の金額の上下を表示する小さな傾向線が必要だとします。8 つの小さな折れ線グラフを作成する必要はありません。代わりに、スパーク ラインを作成することができます。</t>
  </si>
  <si>
    <t>スパーク ラインをすばやく作成する</t>
  </si>
  <si>
    <t>次の手順を実行するため、セル A47 に移動します。</t>
  </si>
  <si>
    <t>新しい集合縦棒グラフが表示され、選択されます。矢印キーを使用してグラフを自由に移動してください。グラフでは、商品ごとに 3 つのが縦棒があり、それぞれが [10月]、[11月]、[12月] の各月の売上高です。</t>
  </si>
  <si>
    <t>Tab キーを押して [グラフ] オプションに入り、Enter キーを押して [集合...] を選択します。</t>
  </si>
  <si>
    <t>[クイック分析] パネルが表示されます。[グラフ] が表示されるまで、右矢印キーを押します。</t>
  </si>
  <si>
    <t>セル C34 から G42 までのテーブル内のセル (セル D38 など) に移動し、Ctrl + Q キーを押します。</t>
  </si>
  <si>
    <t>セル C34 から G42 には、[部門]、[カテゴリ]、[10月]、[11月]、[12月] の 5 つの列を含むデータが含まれています。</t>
  </si>
  <si>
    <t>いつでも [挿入] タブを使用して、グラフを作成できます。ただし、ここでは、[クイック分析] オプションを使用してグラフを作成する別の方法を示します。今回は、キーボード ショートカット キーを使用します。</t>
  </si>
  <si>
    <t>グラフをすばやく作成する</t>
  </si>
  <si>
    <t xml:space="preserve">補足情報: セルを選択すると、[クイック分析] ボタンが表示されます。適切な名前だと思いませんか?ショートカット キーの Ctrl + Q キーを使用して、いつでもこのボタンにアクセスできます。選択したデータについて質問がある場合は、このオプションを選択し、回答が得られるかどうかを確認してください。 </t>
    <phoneticPr fontId="3"/>
  </si>
  <si>
    <t>Tab キーを押して [書式設定] オプションに入り、右矢印キーを押して [クリア] を見つけ、Enter キーを押します。</t>
  </si>
  <si>
    <t>ここで、データ バーを削除するとします。セル C5 から G13 までの範囲全体を選択し、Ctrl + Q キーを押して [クイック分析] パネルをもう一度表示します。</t>
  </si>
  <si>
    <t xml:space="preserve"> [10月]、[11月]、[12月] の各列の下にあるセル (セル E6 から G13) に、それぞれの金額を視覚化する特殊なデータ バーが表示されます。</t>
  </si>
  <si>
    <t>Tab キーを押して [書式設定] オプションに入り、Enter キーを押して [データ バー] を選択します。</t>
  </si>
  <si>
    <t>セル C5 から G13 までのテーブル内のセル (セル E9 など) に移動し、Ctrl + Q キーを押します。[クイック分析] パネルが表示されます。</t>
  </si>
  <si>
    <t>セル C5 から G13 には、[部門]、[カテゴリ]、[10月]、[11月]、[12月] の 5 つの列を含むデータが含まれています。</t>
  </si>
  <si>
    <t>すばやくパターンや傾向を特定できるようにデータを分析する方法は次のとおりです。</t>
  </si>
  <si>
    <t>Office で利用可能なグラフの種類</t>
  </si>
  <si>
    <t>第 2 軸を持つ複合グラフを作成する</t>
  </si>
  <si>
    <t>最初から最後までグラフを作成する</t>
  </si>
  <si>
    <t>食料品売上</t>
  </si>
  <si>
    <t>カンファレンスの出席者</t>
  </si>
  <si>
    <t>日付</t>
  </si>
  <si>
    <t xml:space="preserve">特別課題: 複合グラフを作ってみましょう。セル D67 から F73 までのテーブル全体を選択します。クイック分析オプション (Ctrl + Q) を使用して、[グラフ] オプションを見つけます。Tab キーを押して、[グラフ] オプションに入り、右矢印キーを押して [その他] を選択します。[おすすめグラフ] オプションが表示されます。右矢印キーを押して [すべてのグラフ] タブを選択し、下部にある [組み合わせ] オプションが見つかるまで下矢印キーを押します。Tab キーを 2 回押して、[系列名] に入ります。下矢印キーを 2 回押して [食料品売上] を見つけ、Tab キーを 2 回押して [第 2 軸] オプションを選択します。スペース キーを押して、このオプションを有効にし、Enter キーを押します。 
</t>
    <phoneticPr fontId="3"/>
  </si>
  <si>
    <t>セル D67 から F73 には、[日付]、[カンファレンスの出席者]、[食料品売上] の 3 つの列を含むデータが格納されています。[食料品売上] 列には、上で説明したグラフの第 2 軸をサポートするデータが含まれています。</t>
  </si>
  <si>
    <t>よく使われる例を右側のセル D52 から始まるグラフに示します。これは、上のグラフと同じですが、各月の売上金額を表す第 2 縦軸が追加されています。第 2 軸を使用することは、「1 つのグラフに 2 つのグラフがある」ようなものだと言っていた人もいます。そのとおりです。このグラフは、縦棒グラフと折れ線グラフの両方です。Excel では、このようなグラフを複合グラフと呼びます。このようなグラフに興味がある場合は、セル A72 のハイパーリンクを選択してください。</t>
    <phoneticPr fontId="3"/>
  </si>
  <si>
    <t>グラフに第 2 軸を使用することもできます。第 2 軸は、もう一方の数値軸よりもさまざまな値を表示できる追加の数値軸です。</t>
  </si>
  <si>
    <t>第 2 軸</t>
  </si>
  <si>
    <t xml:space="preserve">• 項目軸は、日付、ユーザー名、製品名などを表します。右側のグラフのセル D30 から始まる横軸には、2012、2013 などの年があるので、項目軸です。 </t>
  </si>
  <si>
    <t xml:space="preserve">• 数値軸は、数値を表します。たとえば、数値軸は、円、時間、期間、気温などを表すことができます。右側のグラフのセル D30 から始まる縦軸は、数値軸です。 </t>
  </si>
  <si>
    <t>項目軸は、日付、ユーザー名、製品名などを表します。右側のグラフのセル D30 から始まる横軸には年があるので、項目軸です。</t>
  </si>
  <si>
    <t xml:space="preserve">• 上下に走る y 軸を縦軸と呼びます。 </t>
  </si>
  <si>
    <t xml:space="preserve">• 下部に沿った X 軸を横軸と呼びます。 </t>
  </si>
  <si>
    <t>Excel では、次のように呼びます。</t>
  </si>
  <si>
    <t xml:space="preserve">在学中に、x 軸と y 軸があることを学習したでしょう。Excel にもこれら 2 つの軸がありますが、呼び方が少し違います。 </t>
  </si>
  <si>
    <t>横軸と縦軸</t>
  </si>
  <si>
    <t>さらに詳しく: A29 に移動します。または、次の手順に進むには、Ctrl + PageDown キーを押します。</t>
    <phoneticPr fontId="3"/>
  </si>
  <si>
    <t xml:space="preserve">特別課題: グラフのすぐ下にデータ テーブルが必要ですか?グラフを選択します。Alt + JC キーを押して、[グラフ ツール デザイン] タブに入ります。A キーを押して、グラフ要素を追加します。下矢印キーを押して [データ テーブル] オプションを見つけ、右矢印キーを押して [データ テーブル] オプションを開きます。[凡例マーカーあり] オプションが見つかるまで下矢印キーを押します。[凡例マーカーあり] を選択し、Enter キーを押してグラフに凡例マーカーを追加します。
</t>
    <phoneticPr fontId="3"/>
  </si>
  <si>
    <t>A キーを押してグラフ要素を追加し、下矢印キーを押して [近似曲線] オプションを見つけます。右矢印キーを押して [近似曲線] オプションを開き、下矢印キーで [線形] オプションに移動し、Enter キーを押します。販売数の経時的なおおよその傾向を示す近似曲線が表示されます。</t>
  </si>
  <si>
    <t xml:space="preserve">ここで、近似曲線を追加します。作成したグラフを選択し、Alt + JC キーを押してリボンの上の [グラ フ ツール デザイン] タブに入ります。 </t>
  </si>
  <si>
    <t>年ごとの会議出席者の合計数を示す縦棒グラフが表示されます。グラフは自由に移動できます。</t>
  </si>
  <si>
    <t>年</t>
  </si>
  <si>
    <t>いくつかのおすすめが表示されます。Tab キーを押してリストに入り、矢印キーを使用して、[集合縦棒] と呼ばれるオプションを見つけ、Enter キーを押します。</t>
  </si>
  <si>
    <t>ここで、Alt + N キーを押して、リボン上の [グラフの挿入] タブに入ります。R キーを押して、[おすすめグラフ] オプションを表示します。</t>
  </si>
  <si>
    <t>セル C5 から D11 までのテーブル内の任意のセル (セル C6 など) に移動します。Ctrl + G キーを押し、C6 を入力し、Enter キーを押します。</t>
  </si>
  <si>
    <t>セル C5 から D11 には、[年] と [カンファレンスの出席者] の 2 つの列を含むデータが格納されています。</t>
  </si>
  <si>
    <t>便利なおすすめグラフ機能</t>
  </si>
  <si>
    <t>フィールド リストを使用してピボットテーブルのフィールドを配置する</t>
  </si>
  <si>
    <t>ピボットテーブルを作成してワークシート データを分析する</t>
  </si>
  <si>
    <t>ワイン</t>
  </si>
  <si>
    <t>ソーダ</t>
  </si>
  <si>
    <t>Suzusaki</t>
  </si>
  <si>
    <t>次の手順を実行するため、セル A62 に移動します。</t>
    <phoneticPr fontId="3"/>
  </si>
  <si>
    <t>ビール</t>
  </si>
  <si>
    <t>Sonomura</t>
  </si>
  <si>
    <t>おめでとうございます。ピボットテーブルが完成しました。ただし、できることがまだ多くあります。詳細情報を参照するには、セル A64 に移動します。</t>
    <phoneticPr fontId="3"/>
  </si>
  <si>
    <t xml:space="preserve">下矢印キーを押して、[金額] チェックボックスを見つけます。
これを行うと、ウィンドウ下部の [値] 領域に [金額] フィールドが追加されます。同時に、ピボットテーブルの各製品の金額が合計されます。
</t>
  </si>
  <si>
    <t>Tab キーを押して、カテゴリのリストに入ります。下矢印キーを押して、[製品] チェックボックスを見つけます。スペース キーを押して [製品] を選択します。
これを行うと、ウィンドウ下部の [行] 領域に [製品] フィールドが追加されます。また、製品データが新しいピボットテーブルの行ラベルとして表示されます。</t>
  </si>
  <si>
    <t>販売員</t>
  </si>
  <si>
    <t xml:space="preserve">右側に [ピボットテーブルのフィールド] ウィンドウが表示されます。[検索] テキスト ボックスに入るまで、Shift + F6 キーを押します。編集するため検索する語句を入力します。 </t>
  </si>
  <si>
    <t>[ピボットテーブルの作成] ダイアログ ボックスが表示されます。フォーカスは、[テーブルまたは範囲を選択] にあります。このラジオ ボタン オプションをオンにしたまま、Tab キーを押して、[ピボットテーブル レポートを配置する場所を選択してください。] に移動します。既定のオプションの [新規ワークシート] が選択されてます。下矢印キーを押して、[既存のワークシート] を選択します。Tab キーを押して [場所] テキスト ボックスに入り、C42 と入力して Enter キーを押します。</t>
  </si>
  <si>
    <t>テーブル内のセルを選択します。たとえば、セル E38 に移動し、Alt + JT を押して、リボンの上の [デザイン] ビューに入ります。V キーを押して、ピボットテーブルを挿入します。</t>
  </si>
  <si>
    <t>セル C34 から F40 には、[日付]、[販売員]、[製品]、[金額] の 4 つの列を含むデータが格納されています。</t>
  </si>
  <si>
    <t>ここでは、データを集計する必要があるときに、ピボットテーブルを作成する方法がわかるように、自分でピボットテーブルを作成します。</t>
  </si>
  <si>
    <t>ピボットテーブルを作成する</t>
  </si>
  <si>
    <t>総計</t>
  </si>
  <si>
    <t>集計 / 金額</t>
  </si>
  <si>
    <t>行ラベル</t>
  </si>
  <si>
    <t>ここで、Tab キーを 3 回押して、カテゴリ リスト[日付]、[販売員]、[製品]、[金額] に入ります。[販売員] チェック ボックスを選択します。[販売員] チェック ボックスを見つけるために、上矢印キーを使用する必要がある場合もあります。選択すると、セル E11 から F16 で成績がトップの販売員がだれかわかります。</t>
  </si>
  <si>
    <t>[ピボットテーブルのフィールド] ウィンドウに入るまで Shift + F6 キーを押すか、Alt + JT キーを押して L キーを押して、[ピボットテーブルのフィールド] ウィンドウを起動します。フォーカスは既定では [検索] テキスト ボックスにあります。編集するため検索する語句を入力します。または、何も入力せずに、Tab キーを 2 回押してカテゴリを通過し、Tab キーをもう一回押して [フィールド] ウィンドウの [行] セクションに入ります。[製品] が選択されています。スペース キーを押してコンテキスト メニューに入り、[フィールドの削除] が見つかるまで下矢印キーを押します。Enter キーを押します。</t>
  </si>
  <si>
    <t xml:space="preserve">次に、成績がトップの販売員がわかるようにデータをピボットします。ピボットテーブル内の任意のセルを選択します。たとえば、セル E12 に移動します。Ctrl + G キーを押し、E12 を入力し、Enter キーを押します。Excel ウィンドウの右側に、[ピボットテーブルのフィールド] ウィンドウが開く場合があります。 </t>
  </si>
  <si>
    <t xml:space="preserve">ピボットテーブルを作成したとき、いくつかのボタンをクリックして、データを集計できました。現在は、最も収益の高い製品がわかっています。 </t>
  </si>
  <si>
    <t>[日付]、[販売員]、[製品]、[金額] の各列を見てください。最も収益の高い製品がすぐにわかりますか?または、成績がトップの販売員はだれですか?それには、セル E11 から F15 までのピボットテーブルが役立ちます。</t>
  </si>
  <si>
    <t>セル C3 から F9 には、[日付]、[販売員]、[製品]、[金額] の 4 つの列を含むデータが格納されています。</t>
  </si>
  <si>
    <t>ピボットテーブルでデータを集計する</t>
  </si>
  <si>
    <t xml:space="preserve">その他の新機能
Office 365 サブスクライバーは、更新プログラムと新機能を継続的に取得できます。
</t>
  </si>
  <si>
    <t xml:space="preserve">コミュニティ: 質問したり、他の Excel ファンと交流したりします。
</t>
    <phoneticPr fontId="3"/>
  </si>
  <si>
    <t>LinkedIn ラーニング: ビデオ コース—初心者から上級者まですべてのレベル。 自分のペースで進めてください。</t>
  </si>
  <si>
    <t>引き続き機能を探してみましょう。Excel について学ぶことが他にもあります。</t>
  </si>
  <si>
    <t>Alt + Q キーを押して、知りたい操作を入力します。</t>
  </si>
  <si>
    <t>Excel についてさらに知りたい場合</t>
  </si>
  <si>
    <t>「事前審査中学術論文」リストに掲載</t>
    <rPh sb="1" eb="3">
      <t>ジゼン</t>
    </rPh>
    <rPh sb="3" eb="6">
      <t>シンサチュウ</t>
    </rPh>
    <rPh sb="6" eb="8">
      <t>ガクジュツ</t>
    </rPh>
    <rPh sb="8" eb="10">
      <t>ロンブン</t>
    </rPh>
    <rPh sb="15" eb="17">
      <t>ケイサイ</t>
    </rPh>
    <phoneticPr fontId="3"/>
  </si>
  <si>
    <t>杉浦真弓</t>
  </si>
  <si>
    <t>黒田　嘉紀</t>
  </si>
  <si>
    <t>茗荷　舞</t>
  </si>
  <si>
    <t>下条直樹</t>
  </si>
  <si>
    <t>松木太郎</t>
  </si>
  <si>
    <t>後藤　禎人</t>
  </si>
  <si>
    <t>土田暁子</t>
  </si>
  <si>
    <t>稲寺秀邦</t>
  </si>
  <si>
    <t>大西　一成</t>
  </si>
  <si>
    <t>岩井美幸</t>
  </si>
  <si>
    <t>川西　陽子</t>
  </si>
  <si>
    <t>上島通浩</t>
  </si>
  <si>
    <t>執筆自由化により執筆の優先権を喪失した(課題リストから除外された)課題のリスト【中心仮説に関わるもの】</t>
    <rPh sb="11" eb="13">
      <t>ユウセン</t>
    </rPh>
    <rPh sb="40" eb="42">
      <t>チュウシン</t>
    </rPh>
    <rPh sb="42" eb="44">
      <t>カセツ</t>
    </rPh>
    <rPh sb="45" eb="46">
      <t>カカ</t>
    </rPh>
    <phoneticPr fontId="2"/>
  </si>
  <si>
    <t>UC名</t>
    <phoneticPr fontId="2"/>
  </si>
  <si>
    <t>アウトカム</t>
    <phoneticPr fontId="3"/>
  </si>
  <si>
    <t>B</t>
    <phoneticPr fontId="3"/>
  </si>
  <si>
    <t>千葉</t>
    <phoneticPr fontId="3"/>
  </si>
  <si>
    <t>愛知</t>
    <phoneticPr fontId="3"/>
  </si>
  <si>
    <t>京都</t>
    <phoneticPr fontId="3"/>
  </si>
  <si>
    <t>富山</t>
    <phoneticPr fontId="3"/>
  </si>
  <si>
    <t>大阪</t>
    <phoneticPr fontId="3"/>
  </si>
  <si>
    <t>2020/6/17
取り下げ受理</t>
    <rPh sb="10" eb="11">
      <t>ト</t>
    </rPh>
    <rPh sb="12" eb="13">
      <t>サ</t>
    </rPh>
    <rPh sb="14" eb="16">
      <t>ジュリ</t>
    </rPh>
    <phoneticPr fontId="2"/>
  </si>
  <si>
    <t xml:space="preserve">B </t>
    <phoneticPr fontId="3"/>
  </si>
  <si>
    <t>2020/7月末</t>
    <rPh sb="6" eb="7">
      <t>ガツ</t>
    </rPh>
    <rPh sb="7" eb="8">
      <t>マツ</t>
    </rPh>
    <phoneticPr fontId="3"/>
  </si>
  <si>
    <t>全体調査の質問票から得られた、クロム・ヒ素・カドミウム、水銀、鉛への母親の職業性曝露（MT1・MT2）扱う頻度によりカテゴリー化する。</t>
    <phoneticPr fontId="3"/>
  </si>
  <si>
    <t>主たる要因は、揮発性有機化合物への曝露とする。質問票のMT1質問43-44, MT2 質問102‐103の揮発性化合物の取扱いの有無と頻度により曝露の有無を評価する。.</t>
    <phoneticPr fontId="3"/>
  </si>
  <si>
    <t>全体調査の質問票から得られた、消臭剤・芳香剤の使用（トイレ及び居間）、香料の強い化粧品や香水の使用。（MT2）カテゴリーとして使用する。</t>
    <phoneticPr fontId="3"/>
  </si>
  <si>
    <t>アウトカム：小児のアレルギー性疾患（C-1Y 質問11　免疫系）　　　　　　</t>
    <phoneticPr fontId="3"/>
  </si>
  <si>
    <t>曝露要因：喫煙（MT-1　質問Ｅ）（FT-1　質問17）　暖房（MT-2　質問66）</t>
    <phoneticPr fontId="3"/>
  </si>
  <si>
    <t>母体がmt1時期(質問票44：a灯油・石油・ベンジン・ガソリン)、mt2時期(質問票103：a灯油・石油・ベンジン・ガソリン）に液体燃料に接触した頻度、mt2時期にガソリン給油をした頻度(mt2時期質問票79：mt2_0790001)と、同母体から出生した児の1歳時のアレルギー疾患発症の関連を検討する。</t>
    <phoneticPr fontId="2"/>
  </si>
  <si>
    <t>1歳までのアレルギー疾患（喘息、鼻炎、アトピー性皮膚炎、食物アレルギー）の発症率ならびに有症率</t>
    <phoneticPr fontId="3"/>
  </si>
  <si>
    <t>妊娠中の消毒剤・ホルマリン・全身麻酔薬の曝露（職業曝露）.</t>
    <phoneticPr fontId="3"/>
  </si>
  <si>
    <t>産業医科大学</t>
    <phoneticPr fontId="3"/>
  </si>
  <si>
    <t>母体が妊娠中に暴露した殺虫剤(mt1質問44(l) MT1_0440012、mt2質問103(l) MT2_1030012)と実際のスプレー式殺虫剤使用状況(mt2質問83 MT2_0830001)から同母体の殺虫剤暴露を推測し、出生した児の1歳時のアレルギー疾患発症の関連を検討する。</t>
    <phoneticPr fontId="2"/>
  </si>
  <si>
    <t>1歳までのアレルギー疾患罹患状況（アトピー性皮膚炎、気管支喘息、食物アレルギー）（C-6m, C-1y）</t>
    <phoneticPr fontId="3"/>
  </si>
  <si>
    <t>九州大学病院総合周産期母子医療センター新生児内科部門</t>
    <phoneticPr fontId="3"/>
  </si>
  <si>
    <t xml:space="preserve">周産期予後：妊娠糖尿病、死産、前置胎盤、胎盤早期剥離などの周産期合併症の発症の
有無
・胎盤重量
</t>
    <phoneticPr fontId="3"/>
  </si>
  <si>
    <t>失効年月</t>
    <rPh sb="0" eb="2">
      <t>シッコウ</t>
    </rPh>
    <rPh sb="2" eb="4">
      <t>ネンゲツ</t>
    </rPh>
    <phoneticPr fontId="2"/>
  </si>
  <si>
    <t>血金5</t>
    <rPh sb="0" eb="1">
      <t>ケツ</t>
    </rPh>
    <rPh sb="1" eb="2">
      <t>キン</t>
    </rPh>
    <phoneticPr fontId="3"/>
  </si>
  <si>
    <t>2020/9月末</t>
    <rPh sb="6" eb="7">
      <t>ガツ</t>
    </rPh>
    <rPh sb="7" eb="8">
      <t>マツ</t>
    </rPh>
    <phoneticPr fontId="3"/>
  </si>
  <si>
    <t>萬代真理恵</t>
  </si>
  <si>
    <t>京都大学大学院医学研究科・アシスタントリサーチスタッフ</t>
  </si>
  <si>
    <t>妊婦の血中の鉛・カドミウム濃度とつわりとの関連：コホート研究</t>
  </si>
  <si>
    <t>つわり。MT2質問票の質問50の回答。「妊娠してから、妊娠12週頃までの間につわりの症状はありましたか？」に対し1: なかった、2: 吐き気のみあった、3: 嘔吐するが食事はとれた、 4: 嘔吐して食事もとれなかった、をカテゴリー変数とする。</t>
  </si>
  <si>
    <t>重金属（鉛・カドミウム）の曝露。T2母親採血の血中鉛・カドミウム濃度。連続変数。</t>
  </si>
  <si>
    <t>未転記</t>
  </si>
  <si>
    <t>鉛・カドミウム（T2）とつわりとの関連性の分析を認める。</t>
  </si>
  <si>
    <t>母親の低濃度鉛の曝露による産後うつへの影響について</t>
  </si>
  <si>
    <t>EDPS(Edinburgh Postnatal Depression Scale)。　M1M質問票にて自記式のEDPSの値。得点は0から30の間をとる。連続変数。</t>
  </si>
  <si>
    <t>鉛の曝露。T2母親採血による血中鉛濃度。連続変数。</t>
  </si>
  <si>
    <t>鉛（T2）と産後うつ（EPDS）（M1M）との関連性の分析を認める。</t>
  </si>
  <si>
    <t>高知</t>
    <phoneticPr fontId="3"/>
  </si>
  <si>
    <t>MUCHANGA, SIFA MARIE JOELLE</t>
  </si>
  <si>
    <t>高知大学医学部・大学院生</t>
  </si>
  <si>
    <t>妊娠中のセレン、マンガン、カドミウムの血中濃度と妊娠高血圧症候群の発症との関連性</t>
  </si>
  <si>
    <t>・妊娠高血圧症候群：医師により妊娠高血圧症候群と診断されたもの、もしくは妊婦健診転記票において血圧140/90以上を呈するもの。
（出産時）（2値変数）</t>
  </si>
  <si>
    <t>・セレン
・カドミウム
・マンガン
・HDLコレステロール
妊娠中に妊婦静脈血を採取、測定。変数は連続変数となる。</t>
  </si>
  <si>
    <t>カドミウム・マンガン（T2）と妊娠高血圧症候群との関連性の分析を認める。</t>
  </si>
  <si>
    <t>セレンについては、他の申請と競合するため、現時点では解析を行なわないこと。
HDLコレステロールとの関連性は、共変量として分析を認めるが、その結果の提示については必要最低限の限定的なものとすること。HDLと妊娠高血圧との関連性を主たるテーマとしたい場合には、中心仮説外の課題として申請すること。（但し、中心仮説外の他の申請と競合している可能性がある。）</t>
  </si>
  <si>
    <t>木村　尚史</t>
  </si>
  <si>
    <t>大阪大学大学院医学系研究科公衆衛生学・特任助教（常勤）</t>
  </si>
  <si>
    <t>重金属（Pb、Cd、Se、Mn、Hg）と妊娠高血圧症候群との関連</t>
  </si>
  <si>
    <t>妊娠高血圧症候群（軽症）及び妊娠高血圧症候群（重症）（医師記録・Dr0m・2値）</t>
  </si>
  <si>
    <t>重金属濃度（血中濃度、登録時及び妊娠中期、連続量）
水銀は上記に加え、分娩時の毛髪中の濃度も用いる。</t>
  </si>
  <si>
    <t>水銀・鉛・セレン（T2）と妊娠高血圧症候群との関連性の分析を認める。</t>
  </si>
  <si>
    <t>カドミウム・マンガン（T2）については、他の申請と競合するため、現時点では解析を行なわないこと。</t>
  </si>
  <si>
    <t>今中　桃</t>
  </si>
  <si>
    <t>高知大学医学部・特任研究員</t>
  </si>
  <si>
    <t>血清マンガン値が抑うつ傾向・愛着尺度・乳児虐待に与える影響</t>
  </si>
  <si>
    <t>自記式質問紙調査を産後一ヶ月時に行う。結果は順序変数であるが、有り無しの2値データとして取り扱う。
・抑うつ傾向（EPDS,m1m0410001-m1m0500001）、
・愛着尺度 (m1m0160001-m1m0160005)、
・虐待行動
(激しく揺さぶるm1m_0240001、家に一人で放置するm1m_0290001、泣いていても放置するm1m_0300001、叩くm1m0310001)</t>
  </si>
  <si>
    <t>主要因：血清マンガン値。妊娠初期(MT1:妊娠8週-21週)に静脈血を採取、測定。結果は連続変数となるが、適正量と欠乏、過剰状態の３カテゴリに分けて比較検討する。</t>
  </si>
  <si>
    <t>マンガン（T2）と産後うつ（EPDS）、愛着尺度、虐待行動との関連性の分析を認める。
（血清→血中の誤りと推測）</t>
  </si>
  <si>
    <t>妊娠初期の金属類分析には時間がかかるため、T2での分析を認めるもの。</t>
  </si>
  <si>
    <t>母親の血清中の重金属濃度（セレン、鉛、カドミウム、水銀）が乳児虐待に与える影響</t>
  </si>
  <si>
    <t>自記式質問紙調査を産後一ヶ月時に行う。結果は順序変数であるが、有り無しの2値データとして取り扱う。
・虐待行動
(激しく揺さぶるm1m_0240001、家に一人で放置するm1m_0290001、泣いていても放置するm1m_0300001、叩くm1m0310001)</t>
  </si>
  <si>
    <t>・血清セレン値。妊娠初期に静脈血を採取、測定。結果は連続変数となるが、適正量と欠乏、過剰状態の３カテゴリに分けて比較検討する。
・血清鉛値。妊娠中後期に静脈血を採取、測定。連続変数である。
・血清水銀値。妊娠中後期に静脈血を採取、測定。連続変数である。
・血清カドミウム値。妊娠中後期に静脈血を採取、測定。連続変数である。</t>
  </si>
  <si>
    <t>セレン・鉛・水銀・カドミウム（T2）と虐待行動との関連性の分析を認める。
（血清→血中の誤りと推測）</t>
  </si>
  <si>
    <t>妊娠初期のセレン分析には時間がかかるため、T2での分析を認めるもの。</t>
  </si>
  <si>
    <t>福岡</t>
    <phoneticPr fontId="3"/>
  </si>
  <si>
    <t>辻　真弓</t>
  </si>
  <si>
    <t>産業医科大学・医学部・産業衛生学・准教授</t>
  </si>
  <si>
    <t>疾患（肥満、基礎疾患またはPIH）を有する妊婦の血中・臍帯血中・毛髪中 重金属濃度と児のアレルギー疾患及びIgE抗体値との関連について</t>
  </si>
  <si>
    <t>・ アレルギー疾患の有無：質問票で測定した変数を使用する。
　　総・特異的IgE（T1,T2,臍帯血中）
・測定時期　6ヶ月、1歳、1.5歳、2歳・・・
・変数の型
　*健常児　と　アレルギー児（食物アレルギーand/or喘息・喘鳴and/orアトピー性皮膚炎）　
　*抗体値は連続変数、または2～4群にわけてカテゴリカル変数として取り扱う。</t>
  </si>
  <si>
    <t>妊娠中の血液中（T1,T2） and/or 臍帯血中　and/or 毛髪中（母・児）の重金属（Cd、Hg、Pb、As、Mn、Se）濃度：連続変数または濃度により2～4分割しカテゴリカル変数として扱う。</t>
  </si>
  <si>
    <t>疾患（肥満、基礎疾患またはPIH）を有する妊婦の金属類（Pb,Cd,Se,Mn,Hg）（T2）と総IgE・特異的IgE（T1, 臍帯血）の関連性の分析を認める。</t>
  </si>
  <si>
    <t>質問票（6か月以降）によるアレルギー疾患の有無との関連性については、審査対象外とする。
また、左記承認項目以外の未測定項目についても審査対象外とする。
なお、T2ではIgEは測定していない。</t>
  </si>
  <si>
    <t>金谷久美子</t>
  </si>
  <si>
    <t>京都大学大学院医学研究科 健康情報学　研究員</t>
  </si>
  <si>
    <t xml:space="preserve">The exploration for effect modifiers of maternal exposure to metals to cord blood IgE and IL33 </t>
  </si>
  <si>
    <t xml:space="preserve">Cord blood IgE and IL33 (binomial; (cut off value with 0.5 kU/L, 80th percentile, respectively))
Because of the high percentage of cord blood IgE and IL33 below the limit of detection reported in previous studies, we will treat it as categorized into binary variable. </t>
  </si>
  <si>
    <t>血中Cd, Hg, Pb, As, Mn, Se (MT2, continuous)</t>
  </si>
  <si>
    <t>金属類（Pb,Cd,Se,Mn,Hg）（T2）とIgEとIL33高値（臍帯血）の関連性の分析を認める。</t>
  </si>
  <si>
    <t>金属類と臍帯血IgEの関連性については、他の申請との競合があり、結果の提示方法については論文化の際に改めて関係者で調整する必要があることに留意すること。</t>
  </si>
  <si>
    <t>3歳時</t>
    <rPh sb="1" eb="2">
      <t>サイ</t>
    </rPh>
    <rPh sb="2" eb="3">
      <t>ジ</t>
    </rPh>
    <phoneticPr fontId="2"/>
  </si>
  <si>
    <t>2021年3月末</t>
    <rPh sb="4" eb="5">
      <t>ネン</t>
    </rPh>
    <rPh sb="6" eb="7">
      <t>ガツ</t>
    </rPh>
    <rPh sb="7" eb="8">
      <t>マツ</t>
    </rPh>
    <phoneticPr fontId="2"/>
  </si>
  <si>
    <t>福岡</t>
    <phoneticPr fontId="2"/>
  </si>
  <si>
    <t>蓮沼　英樹</t>
    <phoneticPr fontId="2"/>
  </si>
  <si>
    <t>執筆者間調整完了、後日運営委員会確認</t>
    <phoneticPr fontId="2"/>
  </si>
  <si>
    <t>福島</t>
    <rPh sb="0" eb="2">
      <t>フクシマ</t>
    </rPh>
    <phoneticPr fontId="1"/>
  </si>
  <si>
    <t>高知</t>
    <rPh sb="0" eb="2">
      <t>コウチ</t>
    </rPh>
    <phoneticPr fontId="1"/>
  </si>
  <si>
    <t>北海道</t>
    <rPh sb="0" eb="3">
      <t>ホッカイドウ</t>
    </rPh>
    <phoneticPr fontId="1"/>
  </si>
  <si>
    <t>※今回更新箇所は青色で表示</t>
    <rPh sb="1" eb="3">
      <t>コンカイ</t>
    </rPh>
    <rPh sb="3" eb="5">
      <t>コウシン</t>
    </rPh>
    <rPh sb="5" eb="7">
      <t>カショ</t>
    </rPh>
    <rPh sb="8" eb="10">
      <t>アオイロ</t>
    </rPh>
    <rPh sb="11" eb="13">
      <t>ヒョウジ</t>
    </rPh>
    <phoneticPr fontId="2"/>
  </si>
  <si>
    <t>※執筆希望リスト整理番号
1338</t>
    <rPh sb="1" eb="3">
      <t>シッピツ</t>
    </rPh>
    <rPh sb="3" eb="5">
      <t>キボウ</t>
    </rPh>
    <rPh sb="8" eb="10">
      <t>セイリ</t>
    </rPh>
    <rPh sb="10" eb="12">
      <t>バンゴウ</t>
    </rPh>
    <phoneticPr fontId="3"/>
  </si>
  <si>
    <t>千葉</t>
    <rPh sb="0" eb="2">
      <t>チバ</t>
    </rPh>
    <phoneticPr fontId="1"/>
  </si>
  <si>
    <t>妊娠中の金属曝露と酸化ストレスの関係</t>
  </si>
  <si>
    <t>主要アウトカム名：尿中酸化ストレス（8-OHdG）(T2).</t>
  </si>
  <si>
    <t>主要曝露要因名：妊婦の母体血Cd, Pb, Hg, Se, Mn　(T2）.</t>
  </si>
  <si>
    <t>血中葉酸(MT２)、葉酸,.Zn, EPA, DHAサプリメント摂取頻度、妊娠中ビタミン類摂取量(MT1-FFQ, MT2-FFQ）、身体活動量IPAQ(MT1, MT2)、尿中コチニン(T2)、母親の喫煙・受動喫煙(MT1,MT2)、妊娠中のアルコール摂取頻度(MT1,MT2)...</t>
  </si>
  <si>
    <t xml:space="preserve">執筆者間調整完了、後日運営委員会確認
（調整結果の転記）
論文執筆希望リスト(2019)　整理番号1411：
執筆責任者に問合せ、以下の執筆条件で、重複回避が可能なことを確認した。
執筆条件：・調整変数としてコチニンを加える場合には回帰係数やオッズ比を記載しない
・考察でコチニンと8-OHdGについて記述する場合、エコチルデータ以外での記載に留める
</t>
    <rPh sb="20" eb="24">
      <t>チョウセイケッカ</t>
    </rPh>
    <rPh sb="25" eb="27">
      <t>テンキ</t>
    </rPh>
    <phoneticPr fontId="1"/>
  </si>
  <si>
    <t>※執筆希望リスト整理番号
1327</t>
    <phoneticPr fontId="3"/>
  </si>
  <si>
    <t>兵庫</t>
    <rPh sb="0" eb="2">
      <t>ヒョウゴ</t>
    </rPh>
    <phoneticPr fontId="1"/>
  </si>
  <si>
    <t>主要アウトカム名：ASQ(3歳時)副次アウトカム名：ASQ（1.5歳時、2歳児、2.5歳時）.</t>
  </si>
  <si>
    <t>主要曝露要因名：化粧品　消臭・芳香剤MT2　質問80・81消臭・芳香剤　　　質問89防水スプレー　　　質問90薬用石鹸・抗菌石鹸　　　質問91・92・93・94・95・96体臭防止剤・香水化粧品・マニュキュア・ネールアート・染毛剤..</t>
  </si>
  <si>
    <t>オッズ比等を記載するものは無し。</t>
  </si>
  <si>
    <t>※執筆希望リスト整理番号
1317</t>
    <phoneticPr fontId="3"/>
  </si>
  <si>
    <t>安光ラヴェル　香保子</t>
  </si>
  <si>
    <t>2歳時におけるビタミンDと3歳までの発達(精神神経発達)</t>
  </si>
  <si>
    <t>主要アウトカム名：2歳時の精神神経発達　（新版K式とNeuromotor 5 minute exam）.副次アウトカム名：　質問票から得られる精神神経発達の情報　　(1)「自閉症または類縁障がいの診断」(C-3y質問9)　　(2) ASQ (C-2y 質問23・C-3y.質問34)　　(3) ESSENCE-Q (C-2.5y 質問6)..</t>
  </si>
  <si>
    <t>主要曝露要因名：２歳時のビタミンD（25(OH)D）..</t>
  </si>
  <si>
    <t xml:space="preserve">既存課題と重複するものについては調整項目とするがオッズ比等には触れない。....両親に関するもの：年齢・既往歴（特に発達障害および精神疾患について。本来は発達障害の既往症を見るべきであるが、第２次一部固定データでは一般的有病率よりかなり低く既往歴だけでは十分な情報でないため、AQによる自閉傾向のデータも参考とする。）・職業等による化学物質曝露（鉛等）・精神及び身体の健康状態・喫煙・飲酒・学歴・収入など。.母親に関するもの：不妊治療の有無・妊娠中および産後うつ・パートナーと関係・子どもに対する気持ち・ストレス・妊娠中の感染症・飲酒・喫煙・BMI・自己免疫疾患（I型糖尿病・リウマチ・アレルギー等）。.児に関するもの：医学的検査の時期（季節によりビタミンDの変動があることが先行研究で指摘されているため）・性別・日焼け止めの使用（C-1.6y質問42）・保育園通園状況・在胎期間・出生体重・身長・体重・外遊びの時間・Parity（歳上のきょうだいがいるか）など。.
</t>
    <phoneticPr fontId="2"/>
  </si>
  <si>
    <t xml:space="preserve">執筆者間調整完了、後日運営委員会確認
（調整結果の転記）
アウトカムについて棲み分けを行う。
1317（安光＆羊）２歳ASQ and/or K式。(安光K式・羊ASQと分けるかは検討中）
1423, 1424（金谷）3歳ASQ
</t>
    <rPh sb="20" eb="24">
      <t>チョウセイケッカ</t>
    </rPh>
    <rPh sb="25" eb="27">
      <t>テンキ</t>
    </rPh>
    <phoneticPr fontId="1"/>
  </si>
  <si>
    <t>※執筆希望リスト整理番号
1316</t>
    <phoneticPr fontId="3"/>
  </si>
  <si>
    <t>1.5歳時の粒子状大気汚染物質と２歳の神経発達</t>
  </si>
  <si>
    <t>主要アウトカム名：2歳時の精神神経発達　（新版K式とNeuromotor 5 minute exam）.副次アウトカム名：　質問票から得られる精神神経発達の情報　　(1)「自閉症または類縁障がいの診断」(C-3y質問9)　　(2) ASQ (C-2y 質問23・C-3y.質問34))</t>
  </si>
  <si>
    <t>主要曝露要因名：1.5歳時の粒子状待機汚染物質（室内外）.</t>
  </si>
  <si>
    <t xml:space="preserve">（既存課題と重複するものについては調整項目とするがオッズ比等には触れない。）両親に関するもの：年齢・既往歴（特に発達障害および精神疾患について。本来は発達障害の既往症を見るべきであるが、第２次一部固定データでは一般的有病率よりかなり低く既往歴だけでは十分な情報でないため、AQによる自閉傾向のデータも参考とする。）・職業等による化学物質曝露（鉛等）・精神及び身体の健康状態・喫煙・飲酒・学歴・収入など。.母親に関するもの：不妊治療の有無・妊娠中および産後うつ・パートナーと関係・子どもに対する気持ち・ストレス・妊娠中の感染症・飲酒・喫煙・BMI・自己免疫疾患（I型糖尿病・リウマチ・アレルギー等）など。.児に関するもの：性別・保育園通園状況・在胎期間・出生体重・身長・体重・外遊びの時間・Parity（歳上のきょうだいがいるか）など。.曝露に関するもの：測定時期・ガス状大気汚染物質など
</t>
    <phoneticPr fontId="2"/>
  </si>
  <si>
    <t xml:space="preserve">執筆者間調整完了、後日運営委員会確認
（調整結果の転記）
曝露によって棲み分けを行う
高知UC （安光）：PM
千葉UC（中岡）1331：VOCs
兵庫UC（ 蓮沼）1407：NOx, SOx, O3
</t>
    <rPh sb="20" eb="24">
      <t>チョウセイケッカ</t>
    </rPh>
    <rPh sb="25" eb="27">
      <t>テンキ</t>
    </rPh>
    <phoneticPr fontId="1"/>
  </si>
  <si>
    <t>※執筆希望リスト整理番号
1331</t>
    <phoneticPr fontId="3"/>
  </si>
  <si>
    <t>中岡　宏子</t>
    <phoneticPr fontId="2"/>
  </si>
  <si>
    <t>室内空気中化学物質曝露と2歳児の精神神経発達との関連</t>
  </si>
  <si>
    <t>主要アウトカム名：詳細調査における2歳児の精神神経発達　(新版K式）副次アウトカム名：ASQスコア(C-1.5y, C-２y)および医師による精神運動発達遅延　　　　　　　　　の診断（C-1.5y）...</t>
  </si>
  <si>
    <t>主要曝露要因名：室内空気中の化学物質への曝露とする。詳細調査環境調査の室内外の空気中のガス状大気汚染物質（ホルムアルデヒド、アセトアルデヒド、NO2, SO2, O3)、揮発性有機化合物（ベンゼン、トルエン、エチルベンゼン、m,p-キシレン、o-キシレン、スチレン、p-ジクロロベンゼン）、粒子状大気汚染物質(PM2.5, PM10-2.5)　の濃度結果により曝露の程度を評価する。.</t>
  </si>
  <si>
    <t xml:space="preserve">児性別(C-2y).児の疾患(C-2y).父親、母親学歴および収入（M-T1).父親、母親の発達障害の診断歴（M-T1)住居の属性(住宅環境調査票）.住居引っ越し・自宅築年数・増改築・内装工事の有無(C-1.5y, 住宅環境調査票）.シロアリ駆除の実施有無(C-1.5y,　住宅環境調査票）.子どもが過ごす部屋の換気方法、換気扇の稼働時間(住宅環境調査票）.殺虫剤、芳香剤、化学製品の使用状況(C-1.5y, 住宅環境調査票）妊娠中の飲酒(M-T1, M-T2).母親・同居人の喫煙(C-1.5y）.
</t>
    <phoneticPr fontId="2"/>
  </si>
  <si>
    <t>執筆者間調整完了、後日運営委員会確認
（調整結果の転記）
執筆責任者と相談した結果、以下の執筆条件で重複回避が可能なことを確認した。
執筆条件：　曝露要因を3つに分け調整する
　　　　　　PM：　　　　　　高知ユニットセンター　安光先生
　　　　　　NOx, SOx, O3：　  兵庫ユニットセンター　蓮沼先生
　　　　　　VOCs：                   千葉ユニットセンター　中岡
　　　　　　</t>
    <rPh sb="20" eb="24">
      <t>チョウセイケッカ</t>
    </rPh>
    <rPh sb="25" eb="27">
      <t>テンキ</t>
    </rPh>
    <phoneticPr fontId="1"/>
  </si>
  <si>
    <t>※執筆希望リスト整理番号
1407</t>
    <phoneticPr fontId="3"/>
  </si>
  <si>
    <t>室内の大気汚染物質濃度と発達との関連</t>
  </si>
  <si>
    <t xml:space="preserve">主要アウトカム名：新版K式の発達指数（2歳）　
副次アウトカム名：:なし
</t>
  </si>
  <si>
    <t xml:space="preserve">主要曝露要因名：家屋内のPM2.5、PM10-2.5、NO2, SO2, O3 （1.5歳）
副次曝露要因名：屋外のPM2.5、PM10-2.5、NO2, SO2, O3 （1.5歳）
（※屋外の濃度については、可能であれば、コアセンター研究班で検討中のLURモデルによる推計値も用いる）　　　　　　
</t>
    <phoneticPr fontId="2"/>
  </si>
  <si>
    <t xml:space="preserve">SES（M-T1, F-T1）
飲酒歴、喫煙歴（M-T2）
出産年齢、出産週数、出生順位（Dr-0m）
病歴（M-T1, F-T1, C-1y, C-2y, C-3y）　　　
揮発性有機化合物（1.5歳）
</t>
  </si>
  <si>
    <t>※執筆希望リスト整理番号
1414</t>
    <phoneticPr fontId="3"/>
  </si>
  <si>
    <t>アイツバマイ　ゆふ</t>
  </si>
  <si>
    <t>可塑剤難燃材内装材の使用と児のアレルギー症状および免疫機能との関連</t>
  </si>
  <si>
    <t>主要アウトカム名：2歳、3歳のアトピー性皮膚炎(皮膚炎)、喘息（喘鳴）、アレルギー性鼻結膜炎、2歳児の非特異的IgE..</t>
  </si>
  <si>
    <t>主要曝露要因名：1.5歳および3歳住環境調査票(訪問調査)の質問2.1. 　8,9,10,11,（防炎内装材、防蟻剤）質問2.2.　　18,19,20（床材、壁材）質問2.3.　　33,34,35,（こども部屋の床材、壁材）質問3.1　　45-52（電化製品）質問3.3　　75.76（室内消臭、芳香剤消臭剤）.</t>
  </si>
  <si>
    <t>母の年齢母の妊娠前BMI妊娠中喫煙（M-T2)あるいは尿中コチニン値（M-T2）出産歴母の学歴（M-T2）世帯収入（M-T2)経膣分娩/帝王切開（Dr-0m）児の性別（Dr-0m）在胎週数（Dr-0m）新生児の身体異常（身体的奇形の有無; Dr-0m）婚姻状況(C-6m)母乳栄養状況（M-1m;C-6m）生後1.5歳時の児の受動喫煙曝露(C-1.5y)生後3歳時の世帯年収(C-3y)子どもの保育状況・養育環境（C-2y；C-3y）質問2.1. 　8,9,10,11,（防炎内装材、防蟻剤）質問2.2.　　18,19,20（床材、壁材）質問2.3.　　33,34,35,（こども部屋の床材、壁材）質問3.1　　45-52（電化製品）質問3.3　　75.76（室内消臭、芳香剤消臭剤リフォームの有無（1.5歳3歳訪問調査質問票）結露、カビ、浸水被害（1.5歳3歳訪問調査質問票）母のアレルギー歴（MT-1）殺虫剤・芳香剤・化学製品等の使用状況（1.5歳3歳訪問調査質問票）.</t>
  </si>
  <si>
    <t xml:space="preserve">執筆者間調整完了、後日運営委員会確認
（調整結果の転記）
成果発表予定リスト（中心仮説に関わらないもの）：
（1）課題番号１０（辻先生）との調整に関して、整理番号１４１４は喫煙、受動喫煙の項目を共変量としてのみ使用することで双方に重複がないことを確認した。
（2）課題番号１１（島先生）との調整に関して、整理番号１４１４は室内アレルゲンの項目を共変量としてのみ使用することで双方に重複がないことを確認した。
（3）課題番号１３（實藤先生）との調整に関して、双方に重複がないことを確認した。
論文執筆希望リスト（2019）：
（1）整理番号1400（藤野先生）との調整に関して、アウトカムは重なるが曝露因子には重複がないため論文の趣旨としては重複はない、ということを確認した。
</t>
    <rPh sb="20" eb="24">
      <t>チョウセイケッカ</t>
    </rPh>
    <rPh sb="25" eb="27">
      <t>テンキ</t>
    </rPh>
    <phoneticPr fontId="1"/>
  </si>
  <si>
    <t>※執筆希望リスト整理番号
1415</t>
    <phoneticPr fontId="3"/>
  </si>
  <si>
    <t>調理器具および撥水スプレーの使用状況と児のアレルギー症状および免疫機能との関連</t>
  </si>
  <si>
    <t>主要アウトカム名：2歳、3歳のアトピー性皮膚炎(皮膚炎)、喘息（喘鳴）、アレルギー性鼻結膜炎、2歳児の非特異的IgE 、特異的抗体IgG1、IgG4、IgA</t>
  </si>
  <si>
    <t>主要曝露要因名：1.5歳および3歳住環境調査票(訪問調査)の質問3.2　60-66（調理器具）、問3.3.　74(撥水スプレー)</t>
  </si>
  <si>
    <t xml:space="preserve">母の年齢母の妊娠前BMI妊娠中喫煙（M-T2)あるいは尿中コチニン値（M-T2）出産歴母の学歴（M-T2）世帯収入（M-T2)経膣分娩/帝王切開（Dr-0m）児の性別（Dr-0m）在胎週数（Dr-0m）新生児の身体異常（身体的奇形の有無; Dr-0m）婚姻状況(C-6m)母乳栄養状況（M-1m;C-6m）生後1.5歳時の児の受動喫煙曝露(C-1.5y)生後3歳時の世帯年収(C-3y)子どもの保育状況・養育環境（C-2y；C-3y）質問2.1. 　8,9,10,11,（防炎内装材、防蟻剤）質問2.2.　　18,19,20（床材、壁材）質問2.3.　　33,34,35,（こども部屋の床材、壁材）質問3.1　　45-52（電化製品）質問3.3　　75.76（室内消臭、芳香剤消臭剤リフォームの有無（1.5歳3歳訪問調査質問票）結露、カビ、浸水被害（1.5歳3歳訪問調査質問票）母のアレルギー歴（MT-1）.
</t>
    <phoneticPr fontId="2"/>
  </si>
  <si>
    <t xml:space="preserve">執筆者間調整完了、後日運営委員会確認
（調整結果の転記）
（1）課題番号１０（辻先生）との調整に関して、整理番号１４１４は喫煙、受動喫煙の項目を共変量としてのみ使用することで双方に重複がないことを確認した。
（2）課題番号１１（島先生）との調整に関して、整理番号１４１４は室内アレルゲンの項目を共変量としてのみ使用することで双方に重複がないことを確認した。
（3）課題番号１３（實藤先生）との調整に関して、双方に重複がないことを確認した。
</t>
    <rPh sb="20" eb="24">
      <t>チョウセイケッカ</t>
    </rPh>
    <rPh sb="25" eb="27">
      <t>テンキ</t>
    </rPh>
    <phoneticPr fontId="1"/>
  </si>
  <si>
    <t>※執筆希望リスト整理番号
1337</t>
    <phoneticPr fontId="3"/>
  </si>
  <si>
    <t>鈴木　修一</t>
  </si>
  <si>
    <t>母親の喫煙・受動喫煙並びに家庭内喫煙が児のアトピー性皮膚炎発症・増悪に及ぼす影響について</t>
  </si>
  <si>
    <t>主要アウトカム名：　3歳までのアトピー性皮膚炎副次アウトカム名：　①食物アレルギー、アレルギー性鼻炎、喘息・喘鳴を合併するアトピー性皮膚炎　② IgE positive ADとnon IgE positive AD（2歳時詳細調査サブコホート）　③アトピー性皮膚炎（UK working party）.</t>
  </si>
  <si>
    <t>主要曝露要因名：　M-T2母体喫煙、受動喫煙　C-1m, C-1.5y, C-3y家庭内喫煙　母体尿中コチニン副次曝露要因名：　母体尿中ストレスマーカー（8-OHdG）　以下のタバコ煙成分と関連する変数　・鉛、カドミウム　・粒子状大気汚染物質（PM2.5、PM10-2.5）　 ・ガス状大気汚染物質等(ホルムアルデヒド、アセトアルデヒド、NO2、 SO2、 O3）.. ・長期ハウスダスト採取記録.・揮発性有機化合物 （ベンゼン、トルエン、エチルベンゼン、m,p -キシレン、o-キシレン、スチレン、p-ジクロロベンゼン）.（尿中ストレスマーカーおよびタバコ煙成分と関連する変数について、他の課題と重複する場合は、オッズ比を示さないなど、結果の示し方を検討する。）.</t>
  </si>
  <si>
    <t>性別母親・父親アレルギー歴ダニアレルゲンエンドトキシン（他の変数は調整するが結果を表示しない。鉛・カドミウムは、重複する課題の論文が未公表の場合は、オッズ比等を記載しない。ダニアレルゲンエンドトキシンは、他の課題と重複する場合は、オッズ比を示さないなど、結果の示し方を検討する。）...</t>
  </si>
  <si>
    <t xml:space="preserve">執筆者間調整完了、後日運営委員会確認
（調整結果の転記）
成果発表予定リスト（中心仮説に関わらないもの）課題番号10：執筆責任者から問い合わせを受け、以下の執筆条件で重複回避が可能なことを確認した。執筆条件：アウトカムとして、食物アレルギーを単独でアウトカムとして扱わない（食物アレルギー・鼻炎・喘息を合併するアトピー性皮膚炎を副次的なアウトカムとする）
成果発表予定リスト（中心仮説に関わらないもの）課題番号11：執筆責任者に問い合わせ、以下の執筆条件で重複回避が可能なことを確認した。執筆条件：①アウトカムとして、喘息を単独でアウトカムとして扱わない（食物アレルギー・鼻炎・喘息を合併するアトピー性皮膚炎を副次的なアウトカムとする）、②室内アレルゲン（ダニなど）、食事からのアレルゲンと喘息との関連性を示す分析結果を表示しない。
成果発表予定リスト（中心仮説に関わらないもの）課題番号12：執筆責任者に問い合わせ、以下の執筆条件で重複回避が可能なことを確認した。執筆条件：室内アレルゲン（ダニなど）とアトピー性皮膚炎との関連性を示す分析結果を表示しない。
成果発表予定リスト（中心仮説に関わらないもの）課題番号13-②：執筆責任者に問い合わせ、以下の執筆条件で重複回避が可能なことを確認した。執筆条件：アウトカムとして、食事アレルギーを単独でアウトカムとして扱わない（食物アレルギー・鼻炎・喘息を合併するアトピー性皮膚炎を副次的なアウトカムとする）、②室内アレルゲン（ダニなど）、食事からのアレルゲンと喘息との関連性を示す分析結果を表示しない。
</t>
    <phoneticPr fontId="2"/>
  </si>
  <si>
    <t>※執筆希望リスト整理番号
1408</t>
    <phoneticPr fontId="3"/>
  </si>
  <si>
    <t>室内の大気汚染物質濃度と喘息発症との関連</t>
  </si>
  <si>
    <t xml:space="preserve">主要アウトカム名：喘息発症（1.5歳から3歳の発症）　
副次アウトカム名：:非特異的IgE (2歳)
</t>
  </si>
  <si>
    <t>主要曝露要因名：家屋内のPM2.5、PM10-2.5、NO2, SO2, O3 （1.5歳）
副次曝露要因名：屋外のPM2.5、PM10-2.5、NO2, SO2, O3 （1.5歳）
（※屋外の濃度については、可能であれば、コアセンター研究班で検討中のLURモデルによる推計値も用いる）</t>
    <phoneticPr fontId="2"/>
  </si>
  <si>
    <t>SES（M-T1, F-T1）
喫煙歴（M-T2, 1.5歳）
総IgE（MT1, FT1）　　
揮発性有機化合物（1.5歳）
エンドトキシン（1.5歳）
ダニアレルゲン（1.5歳）
特異的 IgE (2歳)</t>
  </si>
  <si>
    <t xml:space="preserve">執筆者間調整完了、後日運営委員会確認
（調整結果の転記）
執筆責任者に問合せ、以下の執筆条件で重複回避が可能なことを確認した。
1365 甲信UC 山縣然太朗先生・・・受動喫煙
1401 鳥取UC 増本年男先生　・・・地域、地域要因
1408 兵庫UC 蓮沼英樹　　　・・・交互作用の解析しない
1428 京都UC 金谷久美子先生・・・交互作用の解析
1426 京都UC 金谷久美子先生・・・揮発性有機化合物
1416 北海道UC 増田秀幸先生・・・辞退のご連絡。
#11   兵庫UC 島正之先生 ・・・室内アレルゲン
</t>
    <rPh sb="20" eb="24">
      <t>チョウセイケッカ</t>
    </rPh>
    <rPh sb="25" eb="27">
      <t>テンキ</t>
    </rPh>
    <phoneticPr fontId="1"/>
  </si>
  <si>
    <t>※執筆希望リスト整理番号
1390</t>
    <phoneticPr fontId="3"/>
  </si>
  <si>
    <t>田中　健太郎</t>
    <phoneticPr fontId="2"/>
  </si>
  <si>
    <t>パーソナルケア（日焼け止めクリーム、消臭・芳香剤）と3歳までの喘息・喘鳴症状発症の関係</t>
  </si>
  <si>
    <t>主要アウトカム名：喘息、喘鳴（C-1.5y質問9、C-3y質問9）（コード番号1003）
副次アウトカム名：アトピー性皮膚炎（C-1.5y歳質問9、C-3y質問9）（コード番号1001. 1002）</t>
  </si>
  <si>
    <t>主要曝露要因名：MT2での日焼け止めクリームをメインとする化粧品使用（コード番号2012）
MT2質問96（妊娠から質問時までの、紫外線防護用日焼け止めクリームの使用）
C-1.5y質問42（直近1年間の児に対する、紫外線防護用日焼け止めクリームの使用）
C-3y詳細調査質問81（直近1年間の児に対する、UVケア製品(日焼け止めクリーム、ローション、パウダーなど)の使用）
副次曝露要因名：MT2での消臭・芳香剤使用（コード番号2012）
MT2質問80（妊娠から質問時までの、トイレでの消臭剤や芳香剤の使用）
MT2質問81（妊娠から質問時までの、居間や寝室での消臭剤や芳香剤の使用）
MT2質問91（妊娠から質問時までの、体臭防止剤の使用）
MT2質問92（妊娠から質問時までの、香料の強い化粧品や香水などの使用）
C-1.5y質問43（直近1年間の児のそばにおける母の、体臭防止剤、制汗剤の使用）
C-1.5y質問44（直近1年間の自宅で使用した、芳香剤、消臭剤の使用）
C-1.5y詳細調査質問75（直近1年間の室内・衣類用消臭スプレーの使用）
C-1.5y詳細調査質問76（直近1年間の芳香剤・消臭剤の使用）
C-3y詳細調査質問58（直近1年間の体臭防止剤、制汗剤の使用）
C-3y詳細調査質問59（直近1年間の芳香剤、消臭剤の使用）
（注記：コード番号とデータ項目を⑧の表に記載する。「様式２.データ項目指定様式（確認・整理表）」にて、使用する曝露要因（主要・副次）に〇を記入する。コード番号は、募集案内の表２．データ項目コード表から対応する番号を記載する。重複しないように呼び方のみを新しくするのではなく、質問票のタイトル等に使われている、あるいは社会経済要因のように共通している名称を使うこと。曝露要因として利用する変数（質問票やDr調査票の項目）が出来るだけわかるように記載すること。「全国データを利用した成果発表予定リスト」の曝露要因を参照すること。曝露の時期も記載すること。）</t>
  </si>
  <si>
    <t>MT-1　母：年齢、既往歴、飲酒、身長、体重、妊娠歴、子供の数
FT-1　父：年齢、既往歴、飲酒、身長、体重
MT-2　世帯収入、学歴、サプリメント、薬剤、飲酒、ペットの有無
Dr-0m　母：分娩様式、感染症・合併症の有無、薬剤、妊娠週数、妊娠前の体重、分娩直前の体重、多胎・単胎
　　　　児：出生体重・身長、性別、先天性異常の有無
M-1m　両親・喫煙状況
C-1Y　母乳・人工栄養
C-1Y6M   両親：喫煙状況
C-3Y　両親：喫煙状況、世帯収入、ペットの飼育
　　　　児：身長、体重、睡眠、既往歴、幼稚園・保育施設</t>
  </si>
  <si>
    <t xml:space="preserve">執筆者間調整完了、後日運営委員会確認
（調整結果の転記）
兵庫UC 島正之先生のテーマ　成果発表予定リスト課題番号11「幼少期の各種アレルゲン暴露が喘息発症・増悪に及ぼす影響について」と私のテーマ（整理番号1390）「パーソナルケア（日焼け止めクリーム、消臭・芳香剤）と3歳までの喘息・喘鳴症状発症の関係」に関して、貴施設より、重複の可能性ありと指摘されておりました。
島先生に確認したところ、暴露因子として、私のテーマでは吸入抗原が含まれていないため重複にはあたらないとご意見をいただきました。
</t>
    <rPh sb="20" eb="24">
      <t>チョウセイケッカ</t>
    </rPh>
    <rPh sb="25" eb="27">
      <t>テンキ</t>
    </rPh>
    <phoneticPr fontId="1"/>
  </si>
  <si>
    <t>※執筆希望リスト整理番号
1302a</t>
    <phoneticPr fontId="3"/>
  </si>
  <si>
    <t>實藤　雅文</t>
    <phoneticPr fontId="2"/>
  </si>
  <si>
    <t>胎児期の重金属暴露と熱性けいれん・胃腸炎に伴ったけいれんの関連</t>
  </si>
  <si>
    <t>主要アウトカム名：熱性けいれん、胃腸炎に伴ったけいれん 　　　　　　　　　　[C-6m,C-1y,C-1.5y,C-2y,C-3y]副次アウトカム名:熱性けいれん [2歳詳細-問診].</t>
  </si>
  <si>
    <t>主要曝露要因名：金属類（Cd,Pb,Hg,Se,Mn）　[母体血(T2), 臍帯血].</t>
  </si>
  <si>
    <t xml:space="preserve">[MT-1]【母】年齢、既往・合併症、妊娠歴、アルコール、薬剤、サプリメント、.. 職業、【両親】喫煙[Dr-T1]妊娠歴[F-T1]【父】既往、喫煙、職業、父親の自閉傾向(AQ尺度)[MT-2]【両親】喫煙、【母】サプリメント、アルコール、薬剤、最終学歴・世帯. 収入、職業、母親の自閉傾向(AQ尺度)[Dr-0m]【母】分娩様式、合併症、妊娠中に使用した薬剤、産科・分娩合併症、　【児】在胎期間、単胎多胎、性別、胎盤・臍帯異常、先天性異常[M-1m]【母】喫煙、体重　【児】児の様子、睡眠、栄養法[Dr-1m]【児】先天性異常[C-6m]【児】疾患、発達、成長状況（首の座り、おすわりなど粗大運動　　　　の発達）、栄養法[C-1y]【児】疾患、睡眠、発達、栄養法【母】妊娠・労働[C-1.5y]【児】疾患、睡眠、発達[C-2y]【児】疾患、発達[C-2.5y]【児】疾患、発達[C-3y]【児】睡眠、疾患、発達、世帯収入.
</t>
    <phoneticPr fontId="2"/>
  </si>
  <si>
    <t>執筆者間調整完了、後日運営委員会確認
（調整結果の転記）
論文執筆希望リスト（2019）整理番号1340：執筆責任者から問い合わせを頂き、整理番号1340では、暴露要因「母体・臍帯血のカドミウム濃度」、アウトカム「熱性けいれん」について執筆し、本課題（1302a）がそれ以外について執筆ということで調整できました。</t>
    <rPh sb="20" eb="24">
      <t>チョウセイケッカ</t>
    </rPh>
    <rPh sb="25" eb="27">
      <t>テンキ</t>
    </rPh>
    <phoneticPr fontId="1"/>
  </si>
  <si>
    <t>※執筆希望リスト整理番号
1340</t>
    <phoneticPr fontId="3"/>
  </si>
  <si>
    <t>谷口 直子</t>
  </si>
  <si>
    <t>妊娠中の母体血のカドミウム濃度と3歳までの熱性けいれん</t>
  </si>
  <si>
    <t>主要アウトカム名：3歳までの熱性けいれん</t>
  </si>
  <si>
    <t>主要曝露要因名：妊娠中の母体血のカドミウム濃度
副次曝露要因名：臍帯血のカドミウム濃度</t>
  </si>
  <si>
    <t>Dr-0m：出産の状態（性別、在胎週数、計測値）、新生児情報（アプガースコア、産科合併症）、両親の年齢、母体妊娠経過、精神発達遅滞</t>
  </si>
  <si>
    <t>執筆者間調整完了、後日運営委員会確認
（調整結果の転記）
論文執筆希望リスト（2019）整理番号1302a：執筆担当者に問い合わせ、以下の執筆条件で重複回避が可能なことを確認した。　執筆条件：私が、暴露要因として母体・臍帯血のカドミウム濃度、アウトカムは熱性けいれんのみを利用する。整理番号1302aの執筆担当者が、残りの暴露要因とアウトカムを担当することになった。</t>
    <rPh sb="20" eb="24">
      <t>チョウセイケッカ</t>
    </rPh>
    <rPh sb="25" eb="27">
      <t>テンキ</t>
    </rPh>
    <phoneticPr fontId="1"/>
  </si>
  <si>
    <t>※執筆希望リスト整理番号
1385</t>
    <phoneticPr fontId="3"/>
  </si>
  <si>
    <t>池原 賢代</t>
  </si>
  <si>
    <t>妊娠中の母親の塩分摂取量・カリウム摂取量と2歳児の血圧値との関連</t>
  </si>
  <si>
    <t>主要アウトカム名：2歳児の血圧値</t>
  </si>
  <si>
    <t>主要曝露要因名：MT1-FFQ、MT2-FFQから算出された塩分摂取量およびカリウム摂取量、Na/K比</t>
  </si>
  <si>
    <t xml:space="preserve">執筆者間調整完了、後日運営委員会確認
（調整結果の転記）
論文執筆希望リスト（2019）整理番号　1318：妊娠中の母親の塩分摂取と2歳児の血圧分布、体格関連因子との相関：執筆責任者との調整により、
1385（当課題）はそのままで、
1318の曝露因子を出生体重や在胎週数など周産期の要因に変更し、母親の塩分摂取は扱わないということになったため、重複回避が可能なことを確認した。
1385（当課題）では、出生体重などの情報は調整変数として使用するが、オッズ比は示さないということで調整した。
</t>
    <rPh sb="20" eb="24">
      <t>チョウセイケッカ</t>
    </rPh>
    <rPh sb="25" eb="27">
      <t>テンキ</t>
    </rPh>
    <phoneticPr fontId="1"/>
  </si>
  <si>
    <t>※執筆希望リスト整理番号
1326</t>
    <phoneticPr fontId="3"/>
  </si>
  <si>
    <t>トカン　ヴラッド</t>
  </si>
  <si>
    <t>新生児マススクリーニングでTSH異常値はなく3歳までに甲状腺機能低下症と診断された児の環境的背景（マススクリーニング異常かつ甲状腺機能低下症の治療を受けている児との比較）</t>
  </si>
  <si>
    <t>主要アウトカム：甲状腺機能低下症　［Dr1m］、［C6m］、［C1y］、［C2y］、［C3y］副次アウトカム：TSH、FreeT4　[2歳時採血]</t>
  </si>
  <si>
    <t>両親の甲状腺疾患の既往　[M-T1],.[F-T1]両親の膠原病・自己免疫疾患の既往　[M-T1], [F-T1]ヨウ素含有食品摂取量　[M-T1], [F-T1], [M-T2]のFFQ..</t>
  </si>
  <si>
    <t xml:space="preserve">[MT-1]　【母】年齢、既往・合併症、身長・体重、妊娠歴、環境因子（殺虫剤、除草剤、UV防護剤）への曝露　【両親】喫煙[In-T1]　【母】薬剤[Dr-T1]【母】身長・体重、妊娠歴、不育症[F-T1]　【父】既往、身長・体重・喫煙、殺虫剤、除草剤、環境因子（殺虫剤、除草剤、UV防護剤）への曝露[MT-2]　【母】胎動、最終学歴・世帯収入、環境因子への曝露（殺虫剤、除草剤、UV防護剤）[InT2].【母】薬剤[Dr-0m]　【母】体重、合併症、妊娠中に使用した薬剤、ヨード剤の使用　【児】在胎期間、単胎多胎、身長・体重・頭囲・胸囲、性別、アプガースコア、胎盤・臍帯異常、新生児の身体異常、染色体異常、新生児黄疸[M-1m]　【母】体重、喫煙[Dr-1m].【母】体重・血圧、浮腫、投与薬剤 【児】.身長・体重・頭囲・胸囲、遷延性黄疸、先天性代謝異常、聴覚スクリーニング異常、身体の異常、染色体異常[C-6m]. 【両親】身長・体重、国籍 【児】身長・体重、栄養法、離乳食、疾患[C-1Y]. 【児】身長・体重・頭囲・胸囲、栄養法、離乳食、疾患[C-1hY].【児】身長・体重、環境因子への曝露（殺虫剤、除草剤、UV防護剤） 【両親】喫煙、飲酒[C-2Y].【児】身長・体重、疾患[C-2hY].【児】身長・体重・頭囲 【両親】身長・体重[C-3Y].【児】身長・体重・頭囲、疾患、排便状況、住居状況、世帯収入[DWELL-1.5Y, 3Y]住居の種類・築年数・改築の有無[CLTST2Y]TSH, FreeT4, 25OHD2
</t>
    <phoneticPr fontId="2"/>
  </si>
  <si>
    <t>※執筆希望リスト整理番号
1307</t>
    <phoneticPr fontId="3"/>
  </si>
  <si>
    <t>西山　慶</t>
    <phoneticPr fontId="2"/>
  </si>
  <si>
    <t>重金属と腎泌尿生殖器疾患の関連</t>
  </si>
  <si>
    <t>主要アウトカム名：児の腎泌尿生殖器疾患 [Dr-0m,Dr-1m,C-1y,C-2y].</t>
  </si>
  <si>
    <t>主要曝露要因名：Pb,Hg,Mn,Cd,Se [母体血(T2)、臍帯血].</t>
  </si>
  <si>
    <t xml:space="preserve">[MT-1]【母】年齢、既往・合併症、妊娠歴、アルコール、薬剤、サプリメント、.. 職業、【両親】喫煙[Dr-T1]妊娠歴[F-T1]【父】既往、喫煙、職業[MT-2]【両親】喫煙、【母】サプリメント、アルコール、薬剤、最終学歴・世帯. 収入、職業[Dr-0m]【母親】体重、分娩様式、血糖値、合併症、妊娠中に使用した薬剤、産科・分娩合併症、【児】在胎期間、単胎多胎、性別、胎盤・臍帯異常、先天性異常[M-1m]【母親】喫煙、体重　【児】児の様子、睡眠、栄養法[Dr-1m]【母】体重・血圧、浮腫、尿検査、【児】身長・体重、先天性異常[C-6m]【児】疾患、成長状況（首の座り、おすわりなど粗大運動の発達）、栄養法[C-1y]【児】疾患、睡眠、栄養法 [母]妊娠・労働[C-1.5y]【児】疾患[C-2y]【児】疾患.
</t>
    <phoneticPr fontId="2"/>
  </si>
  <si>
    <t>※執筆希望リスト整理番号
1324</t>
    <phoneticPr fontId="3"/>
  </si>
  <si>
    <t>下村　英毅</t>
  </si>
  <si>
    <t>両親の妊娠中の有機溶剤暴露が3歳児の睡眠に与える影響</t>
  </si>
  <si>
    <t>主要アウトカム名：睡眠時間　副次アウトカム名：睡眠リズム</t>
  </si>
  <si>
    <t>主要曝露要因名：母親の妊娠中の有機溶剤暴露副次曝露要因名：母親妊娠中の、父親の有機溶剤暴露..</t>
  </si>
  <si>
    <t>C-3y　質問35　幼稚園・保育施設へ通っているか否か。</t>
  </si>
  <si>
    <t>※執筆希望リスト整理番号
1433</t>
    <phoneticPr fontId="3"/>
  </si>
  <si>
    <t>佐藤　晶子</t>
  </si>
  <si>
    <t>生活環境における浮遊粒子状物質と幼児の体格、成長状況</t>
  </si>
  <si>
    <t>主要アウトカム名：身長、体重、BMI（出生時、Dr.1m,　C-6m~C-3.0y測定項目および2歳医学的検査）縦断的成長..</t>
  </si>
  <si>
    <t>主要曝露要因名：浮遊粒子状物質測定結果（1.5歳、3歳）　PM2.5、PM10-2.504-data-pm15_ver001.副次的曝露要因屋内の状況（生活行動記録用紙全項目）子どもがその部屋ですごすおよその時間（1.5歳、3歳　住環境調査票）浮遊粒子状物質測定時期環境騒音　有無、種類、程度、対策.（3歳　住環境調査票）.</t>
  </si>
  <si>
    <t>変量に関して論文中にオッズを記載するものは、コアセンターに相談する。.主な共変量（予定）詳細調査　環境測定　その他のガス状大気汚染物質等測定結果.MT1　婚姻状況、同居家族状況、妊娠前の身長、体重、妊娠分娩歴、喫煙・受動喫煙状況、既往歴、職業FT1身長、体重、既往歴、喫煙・受動喫煙状況、職業.MT２喫煙・受動喫煙状況、職業、社会経済因子Dr.0m産科合併症、分娩時異常の有無M1m　喫煙状況. C-6m.栄養、かかった病気、睡眠、父母の身長、体重、BMI（計算）C-1.0y.栄養、子どもの現病歴、保育施設への通園、睡眠、回答者の仕事C-1.5y　睡眠、家庭内での受動喫煙の状況、同居家族、暖房使用物品C-2.0y.現病歴、栄養、生活状況（外遊び、保育施設利用）C-2.5y..父母の身長、体重、BMI（計算）、同居家族C-3.0y.　現病歴、社会経済因子、家庭内での受動喫煙の状況、暖房使用物品.</t>
    <phoneticPr fontId="2"/>
  </si>
  <si>
    <t>執筆自由化により執筆の優先権を喪失した(課題リストから除外された)課題のリスト【中心仮説に関わらないもの】</t>
    <rPh sb="11" eb="13">
      <t>ユウセン</t>
    </rPh>
    <rPh sb="40" eb="42">
      <t>チュウシン</t>
    </rPh>
    <rPh sb="42" eb="44">
      <t>カセツ</t>
    </rPh>
    <rPh sb="45" eb="46">
      <t>カカ</t>
    </rPh>
    <phoneticPr fontId="2"/>
  </si>
  <si>
    <t>※今回更新箇所を青字で表示</t>
    <rPh sb="1" eb="3">
      <t>コンカイ</t>
    </rPh>
    <rPh sb="3" eb="5">
      <t>コウシン</t>
    </rPh>
    <rPh sb="5" eb="7">
      <t>カショ</t>
    </rPh>
    <rPh sb="8" eb="9">
      <t>アオ</t>
    </rPh>
    <rPh sb="9" eb="10">
      <t>ジ</t>
    </rPh>
    <rPh sb="11" eb="13">
      <t>ヒョウジ</t>
    </rPh>
    <phoneticPr fontId="2"/>
  </si>
  <si>
    <t>備考</t>
    <rPh sb="0" eb="2">
      <t>ビコウ</t>
    </rPh>
    <phoneticPr fontId="2"/>
  </si>
  <si>
    <t>発表可能時期（予定）</t>
    <phoneticPr fontId="2"/>
  </si>
  <si>
    <t>執筆優先期間期限</t>
    <rPh sb="0" eb="2">
      <t>シッピツ</t>
    </rPh>
    <rPh sb="2" eb="4">
      <t>ユウセン</t>
    </rPh>
    <rPh sb="4" eb="6">
      <t>キカン</t>
    </rPh>
    <rPh sb="6" eb="8">
      <t>キゲン</t>
    </rPh>
    <phoneticPr fontId="2"/>
  </si>
  <si>
    <t>出産時</t>
    <rPh sb="0" eb="2">
      <t>シュッサン</t>
    </rPh>
    <rPh sb="2" eb="3">
      <t>ジ</t>
    </rPh>
    <phoneticPr fontId="2"/>
  </si>
  <si>
    <t>1歳時</t>
    <rPh sb="1" eb="2">
      <t>サイ</t>
    </rPh>
    <rPh sb="2" eb="3">
      <t>ジ</t>
    </rPh>
    <phoneticPr fontId="2"/>
  </si>
  <si>
    <t>執筆責任者</t>
  </si>
  <si>
    <t>論文テーマ</t>
  </si>
  <si>
    <t>アウトカム</t>
  </si>
  <si>
    <t>曝露要因</t>
  </si>
  <si>
    <t>共変量</t>
    <rPh sb="0" eb="3">
      <t>キョウヘンリョウ</t>
    </rPh>
    <phoneticPr fontId="2"/>
  </si>
  <si>
    <t>執筆条件</t>
    <phoneticPr fontId="2"/>
  </si>
  <si>
    <t>アウトカム</t>
    <phoneticPr fontId="2"/>
  </si>
  <si>
    <t>UC名</t>
  </si>
  <si>
    <t>氏名</t>
  </si>
  <si>
    <t>2a</t>
    <phoneticPr fontId="2"/>
  </si>
  <si>
    <t>出産までの全データ（M-T1～0m）の全固定後1年以内</t>
  </si>
  <si>
    <t>●</t>
    <phoneticPr fontId="2"/>
  </si>
  <si>
    <t>1</t>
    <phoneticPr fontId="2"/>
  </si>
  <si>
    <t>南九州・沖縄（熊本）</t>
  </si>
  <si>
    <t>大場 隆</t>
  </si>
  <si>
    <t>妊婦の喫煙並びに家庭内喫煙が妊娠に及ぼす影響について</t>
  </si>
  <si>
    <t>妊娠期間の異常（早産）</t>
  </si>
  <si>
    <t>妊娠中母親喫煙、妊娠前母親喫煙、家庭内喫煙</t>
  </si>
  <si>
    <t>H29.11.21取下げ</t>
  </si>
  <si>
    <t>2－③</t>
    <phoneticPr fontId="2"/>
  </si>
  <si>
    <t>福岡（産医大）</t>
  </si>
  <si>
    <t>柴田 英治</t>
  </si>
  <si>
    <t>胎盤の異常（前置胎盤、常位胎盤早期剥離など）</t>
  </si>
  <si>
    <t>妊娠中母体喫煙、妊娠前母体喫煙、家庭内喫煙</t>
  </si>
  <si>
    <t>北海道</t>
  </si>
  <si>
    <t>長　和俊</t>
    <phoneticPr fontId="2"/>
  </si>
  <si>
    <t>飲酒が胎児の発育抑制に及ぼす影響について</t>
  </si>
  <si>
    <t>出生体重、SGA</t>
  </si>
  <si>
    <t>飲酒(FFQ)</t>
  </si>
  <si>
    <t>4－④</t>
    <phoneticPr fontId="2"/>
  </si>
  <si>
    <t>※旧番号：4d</t>
    <phoneticPr fontId="2"/>
  </si>
  <si>
    <t>大阪</t>
  </si>
  <si>
    <t>山中 珠美</t>
  </si>
  <si>
    <t>飲酒が妊娠に及ぼす影響について</t>
  </si>
  <si>
    <t>分娩時の異常（胎位など）</t>
  </si>
  <si>
    <t>5－①</t>
    <phoneticPr fontId="2"/>
  </si>
  <si>
    <t>※旧番号：5a</t>
    <rPh sb="1" eb="2">
      <t>キュウ</t>
    </rPh>
    <rPh sb="2" eb="4">
      <t>バンゴウ</t>
    </rPh>
    <phoneticPr fontId="2"/>
  </si>
  <si>
    <t>福岡（九大）</t>
  </si>
  <si>
    <t>諸隈 誠一</t>
  </si>
  <si>
    <t>心理的ストレスが妊娠に及ぼす影響について</t>
  </si>
  <si>
    <t>妊娠期間の異常（早産）、分娩時の異常（胎位など）</t>
  </si>
  <si>
    <t>心理的ストレス</t>
  </si>
  <si>
    <t>佐藤 拓代</t>
  </si>
  <si>
    <t>21</t>
    <phoneticPr fontId="2"/>
  </si>
  <si>
    <t>(2)1歳時の発育・発達
2017年（1歳時データの全固定後）</t>
    <phoneticPr fontId="2"/>
  </si>
  <si>
    <t>MSC</t>
  </si>
  <si>
    <t>左合 治彦</t>
  </si>
  <si>
    <t>顕微授精の出生児の先天異常の発生、発育・発達への影響</t>
    <phoneticPr fontId="2"/>
  </si>
  <si>
    <t>流産、死産、分娩週数、妊娠高血圧症候群、胎盤早期剥離、前置胎盤、児性別、児体重、Apgar score、先天異常の有無と種類、１歳時発達異常（不育症関連を除く）</t>
  </si>
  <si>
    <t>体外受精、顕微授精、母体の年齢</t>
  </si>
  <si>
    <t>羽山 実奈</t>
  </si>
  <si>
    <t>父親の労働と先天異常（先天奇形）について</t>
  </si>
  <si>
    <t>先天性心疾患</t>
  </si>
  <si>
    <t>父親の職業・労働内容</t>
  </si>
  <si>
    <t>中心仮説課題に変更</t>
    <rPh sb="0" eb="2">
      <t>チュウシン</t>
    </rPh>
    <rPh sb="2" eb="4">
      <t>カセツ</t>
    </rPh>
    <rPh sb="4" eb="6">
      <t>カダイ</t>
    </rPh>
    <rPh sb="7" eb="9">
      <t>ヘンコウ</t>
    </rPh>
    <phoneticPr fontId="2"/>
  </si>
  <si>
    <t>2016年以降（年齢を重ねてから診断される奇形は先送り）</t>
  </si>
  <si>
    <t>兵庫</t>
  </si>
  <si>
    <t>澤井 英明</t>
  </si>
  <si>
    <t>四肢形態異常、骨格異常
（軟骨無形成症など）</t>
    <phoneticPr fontId="2"/>
  </si>
  <si>
    <t>H30.1.10取下げ</t>
  </si>
  <si>
    <t>37</t>
    <phoneticPr fontId="2"/>
  </si>
  <si>
    <t>(1)2015年3月末（第１次一部固定データ利用）
(2) 出産までの全データ（M-T1～0m）の全固定後1年以内</t>
    <phoneticPr fontId="2"/>
  </si>
  <si>
    <t>宮城</t>
  </si>
  <si>
    <t>杉山 隆</t>
  </si>
  <si>
    <t>母親のヨーグルト摂取が次世代に及ぼす影響</t>
  </si>
  <si>
    <t>児の出生体重・身長</t>
  </si>
  <si>
    <t>母親のヨーグルト摂取・食習慣・体格</t>
  </si>
  <si>
    <t>① 遅くとも2015年3月末までに投稿する。（(1)関係）
② 出産までのデータの全固定後1年以内に投稿する。（(2)関係）</t>
    <phoneticPr fontId="2"/>
  </si>
  <si>
    <t>H29.7.31取下げ</t>
  </si>
  <si>
    <t>37-2</t>
    <phoneticPr fontId="2"/>
  </si>
  <si>
    <t>3歳までのデータの全固定後1年以内</t>
  </si>
  <si>
    <t>母児の出産･出生後の体格</t>
  </si>
  <si>
    <t>母親年齢、母親の妊娠前BMI、妊娠中の体重増加量、母親の喫煙状態、妊娠合併症の有無、在胎週数、経産数、児性別</t>
    <phoneticPr fontId="2"/>
  </si>
  <si>
    <t>① 3歳までのデータの全固定後1年以内に投稿する。
② 4歳以降のデータを用いた成果発表の可否の審査は保留する。
③ 共変量（母親年齢、母親の妊娠前BMI、妊娠中の体重増加量、母親の喫煙状態、妊娠合併症の有無）については、オッズ比やリスク比等の指標を記載しないか、あるいは、各共変量を主要因として扱う論文テーマの執筆後に論文に記載する。</t>
    <phoneticPr fontId="2"/>
  </si>
  <si>
    <t>H29.8.3取下げ</t>
  </si>
  <si>
    <t>40-2</t>
    <phoneticPr fontId="2"/>
  </si>
  <si>
    <t>課題152に統合</t>
    <rPh sb="0" eb="2">
      <t>カダイ</t>
    </rPh>
    <rPh sb="6" eb="8">
      <t>トウゴウ</t>
    </rPh>
    <phoneticPr fontId="2"/>
  </si>
  <si>
    <t>3歳</t>
    <rPh sb="1" eb="2">
      <t>サイ</t>
    </rPh>
    <phoneticPr fontId="2"/>
  </si>
  <si>
    <t>有馬 隆博</t>
  </si>
  <si>
    <t>生殖補助医療（ART）による妊娠と自然妊娠の母親の精神的ストレスの比較</t>
  </si>
  <si>
    <t>育児中の両親の精神的ストレス（育児に対するストレス）</t>
  </si>
  <si>
    <t>不妊治療</t>
  </si>
  <si>
    <t>年齢</t>
    <phoneticPr fontId="2"/>
  </si>
  <si>
    <t>① 3歳までのデータの全固定後1年以内に投稿する。
② 共変量は年齢のみとする。妊娠中の異常・疾病や、児の健康状況については解析対象外とする。</t>
    <phoneticPr fontId="2"/>
  </si>
  <si>
    <t>出産時</t>
    <phoneticPr fontId="36"/>
  </si>
  <si>
    <t>龍田 希</t>
  </si>
  <si>
    <t>母親の魚摂取量からのPCBおよびメチル水銀のばく露レベルの推定</t>
  </si>
  <si>
    <t>MT_1およびMT_2より、魚摂取量の指標を用いる。
その他に、母親の体格指標（分娩前BMI、妊娠期間中の体重増、胎盤サイズなど）、出生児の体格指標、母親の喫煙と飲酒習慣、FFQによるエネルギー摂取量などの栄養指標、社会経済的要因（学歴、収入など）を用いる。</t>
    <phoneticPr fontId="2"/>
  </si>
  <si>
    <t>① 遅くとも2015年3月末までに投稿する。（(1)関係）
② 喫煙と妊娠合併症との関連について、オッズ比やリスク比といった指標を論文に記載しない。
③ 喫煙の程度と胎盤サイズとの関係について検討は行わない。
④ アウトカムとして先天異常を取り扱わない。
⑤ 飲酒と妊娠合併症との関連について、オッズ比やリスク比等の指標を論文に記載しない。</t>
    <phoneticPr fontId="2"/>
  </si>
  <si>
    <t>H29.7.12取下げ</t>
    <rPh sb="8" eb="10">
      <t>トリサ</t>
    </rPh>
    <phoneticPr fontId="2"/>
  </si>
  <si>
    <t>出産までの全データ（M-T1～0m）の全固定後1年半以降</t>
  </si>
  <si>
    <t>田村 菜穂美</t>
  </si>
  <si>
    <t>社会経済要因の妊娠帰結への影響</t>
  </si>
  <si>
    <t>死産、流産、早産、分娩週数、妊娠合併症（妊娠高血圧症候群、胎盤早期剥離、前置胎盤、妊娠中の血糖値、母胎感染症）、児性別、Apger score、帝王切開、吸引分娩、分娩所要時間、分娩時出血量</t>
  </si>
  <si>
    <t>社会経済要因（世帯収入、家庭環境、教育、職種）、母親のライフスタイル（母親の年齢、体重、身長、体重増加、BMI、母親の摂取した薬剤、既往歴、喫煙、飲酒、運動習慣、食事内容、栄養指導の有無、初・経産、生殖医療の有無）について</t>
  </si>
  <si>
    <t>① 出産までの全データ（M-T1～0m）の全固定後1年半以降に投稿する。</t>
  </si>
  <si>
    <t>愛知</t>
  </si>
  <si>
    <t>佐藤 博貴</t>
  </si>
  <si>
    <t>食事のコレステロールと実測コレステロール値</t>
  </si>
  <si>
    <t>父の血清中T-chol, free-chol, HDL-chol値</t>
  </si>
  <si>
    <t>父T1期:FFQから推定された食事のコレステロール量</t>
  </si>
  <si>
    <t>H30.6.23取下げ</t>
  </si>
  <si>
    <t>2016年頃</t>
  </si>
  <si>
    <t>水野 聖士</t>
  </si>
  <si>
    <t>統計的因果推論の大規模化と出生コホート研究への適用</t>
  </si>
  <si>
    <t>全データを対象とする。</t>
  </si>
  <si>
    <t>① 全ての曝露要因とアウトカムの個別の関係については論文に記載しない。
② 曝露要因とアウトカムの個別の関係についての解析結果を論文に記載する場合には、各ステージのデータの全固定後2年以降に投稿する。</t>
    <phoneticPr fontId="2"/>
  </si>
  <si>
    <t>H29.12.28取下げ</t>
  </si>
  <si>
    <t>1歳までのデータの全固定後1年以内</t>
  </si>
  <si>
    <t>小原 拓</t>
  </si>
  <si>
    <t>妊婦のEPA・DHAサプリメント摂取と妊娠中および産後のうつとの関連</t>
  </si>
  <si>
    <t>妊娠中のうつ
M-T1；質問17（K6）、M-T2；質問9（K6）
産後うつ
M-1M；質問41－50（エジンバラ質問票）、C-6M ；質問24－33（エジンバラ質問票）</t>
    <phoneticPr fontId="2"/>
  </si>
  <si>
    <t>PA・DHAサプリメント
M-T2; In-T1
M-T2;質問23、24  In-T2
追加調査T1、T2、0M、1M、6Mの調査票（宮城・小原拓）</t>
    <phoneticPr fontId="2"/>
  </si>
  <si>
    <t>① 1歳までのデータの全固定後1年以内に投稿する。
② 不妊治療、被災の有無・住居地を共変量として用いることは可能であるが、オッズ比やリスク比といった指標を論文に記載しない。</t>
    <phoneticPr fontId="2"/>
  </si>
  <si>
    <t>63-①</t>
    <phoneticPr fontId="2"/>
  </si>
  <si>
    <t>(1)1歳までのデータの全固定後1年以内</t>
    <phoneticPr fontId="2"/>
  </si>
  <si>
    <t>伊藤 由紀</t>
  </si>
  <si>
    <t>妊娠期の脂質量と子の出生時及び成長後の体重変化との関係</t>
  </si>
  <si>
    <t>出生時ならびに1か月検診時の体重、身長、頭囲、胸囲、その間の体重増加量、その後のこれらの体格指標の推移</t>
  </si>
  <si>
    <t>T1、 T2期の脂質量（T1期：TG、T-chol、free chol、HDL-chol、PL；
T2期：TG、T-chol、free chol、PL）</t>
    <phoneticPr fontId="2"/>
  </si>
  <si>
    <t>母親の年齢、母親の身長、非妊娠時体重、出産週数、妊娠期間体重増加量、妊娠分娩歴、最終学歴、世帯収入、睡眠時間、喫煙、飲酒、初潮年齢、採血週数、単胎・多胎、児の性別、胎盤重量、母乳・人工栄養、母の出生時体重</t>
    <phoneticPr fontId="2"/>
  </si>
  <si>
    <t>① 1歳までのデータの全固定後1年以内に投稿する。（(1)関係）
② 3歳までのデータの全固定後1年以内に投稿する。（(2)関係）
③ 4歳以降のデータを用いた成果発表の可否の審査は保留する。</t>
    <phoneticPr fontId="2"/>
  </si>
  <si>
    <t>山田 泰行</t>
  </si>
  <si>
    <t>妊娠中の運動習慣と主観的健康度の関連性</t>
  </si>
  <si>
    <t>妊娠前期の主観的健康度（M-T1: D-18～25）
妊娠中後期の主観的健康度（M-T2: A-1～8）
出産後1カ月の主観的健康度（M-1m: H-36、I-41～50）</t>
    <phoneticPr fontId="2"/>
  </si>
  <si>
    <t>妊娠前期の運動習慣（M-T1: F-34-36）
妊娠中後期の運動習慣（M-T2: F-39-41）</t>
    <phoneticPr fontId="2"/>
  </si>
  <si>
    <t>① 1歳までのデータの全固定後1年以内に投稿する。</t>
  </si>
  <si>
    <t>出産までのデータの全固定後</t>
  </si>
  <si>
    <t>京都</t>
  </si>
  <si>
    <t>江川 美保</t>
  </si>
  <si>
    <t>妊婦末梢血および臍帯血の脂質濃度とその妊娠・分娩経過との関連について</t>
  </si>
  <si>
    <t>出生時体重、胎盤重量、胎盤の異常
臍帯血脂質濃度：（臍帯血0m）総コレステロール、トリグリセリド
母体血脂質濃度：（母T1）総コレステロール、トリグリセリド、HDL-コレステロール、LDL-コレステロール（母T2/0m）総コレステロール、トリグリセリド</t>
    <phoneticPr fontId="2"/>
  </si>
  <si>
    <t>妊娠合併症：妊娠高血圧症候群（PIH）、妊娠糖尿病（GDM）
妊娠中の体重増加
母体併存疾患：（妊娠前からの）高血圧、糖尿病
母体年齢、妊娠前BMI、経妊経産回数、流死産既往歴</t>
    <phoneticPr fontId="2"/>
  </si>
  <si>
    <t>① 登録番号70の論文の発表後、または、出産までのデータの全固定後1年以降に投稿する。</t>
  </si>
  <si>
    <t>菅 礼子</t>
  </si>
  <si>
    <t>母親の妊娠出産を通しての就業に関与する因子の解明</t>
  </si>
  <si>
    <t>職業と就業状況</t>
  </si>
  <si>
    <t>両親の年齢、社会経済要因、家族構成、家庭環境、職業</t>
  </si>
  <si>
    <t>両親の学歴、飲酒、喫煙、妊娠出産の異常、子どもの疾患</t>
    <phoneticPr fontId="2"/>
  </si>
  <si>
    <t>① 1歳までのデータの全固定後1年以内に投稿する。
② 4歳以降のデータを用いた成果発表の可否の審査は保留する。</t>
    <phoneticPr fontId="2"/>
  </si>
  <si>
    <t xml:space="preserve">(1)1歳までのデータの全固定後1年以内
</t>
    <phoneticPr fontId="2"/>
  </si>
  <si>
    <t>西郡 秀和</t>
  </si>
  <si>
    <t>妊娠中の向精神薬服用と児の先天性奇形、先天疾患との関連性</t>
  </si>
  <si>
    <t>児の先天奇形、先天疾患</t>
  </si>
  <si>
    <t>母親の妊娠期の選択的セロトニン再取り込み阻害薬（SSRI）服用、母親の妊娠期のバルプロ酸服用</t>
  </si>
  <si>
    <t>母親の分娩時年齢、婚姻、妊娠・分娩歴、生殖医療の有無
妊娠期の喫煙（母親・父親・受動喫煙）の有無、アルコール摂取の有無
妊娠中の合併症、早産、糖尿病、妊娠糖尿病、高血圧、妊娠高血圧症候群、精神疾患、神経疾患、てんかん、甲状腺疾患等の有無
妊娠期のその他の向精神薬と薬剤・サプリメントの服用の有無</t>
    <phoneticPr fontId="2"/>
  </si>
  <si>
    <t>① 1歳までのデータの全固定後1年以内に投稿する。（(1)関係）
② 2歳までのデータの全固定後1年以内に投稿する。（(2)関係）
③ 父親、母親の労働と先天異常、喫煙、ライフスタイル、妊娠経過は共変量として用いることは可能であるが、それらと先天奇形や先天疾患との直接の関係（解析結果）を論文に記載しない。</t>
    <phoneticPr fontId="2"/>
  </si>
  <si>
    <t>78-2</t>
    <phoneticPr fontId="2"/>
  </si>
  <si>
    <t>安尾 しのぶ</t>
  </si>
  <si>
    <t>妊婦のタンパク質食品摂取状況が次世代の発育・発達に及ぼす影響</t>
  </si>
  <si>
    <t>出生体重、妊娠期間の異常（早産）、睡眠、精神神経発達の関連項目</t>
  </si>
  <si>
    <t>妊娠中のタンパク質食品摂取量</t>
  </si>
  <si>
    <t>妊娠中の年齢、妊娠前・妊娠中のBMI、摂取エネルギー、炭水化物・脂質摂取量、分娩回数、妊娠中の体重増加、喫煙、飲酒、学歴、収入</t>
    <phoneticPr fontId="2"/>
  </si>
  <si>
    <t>① 1歳までのデータの全固定後1年以内に投稿する。
② 喫煙、アルコール摂取量ならびに飲酒習慣、社会経済的要因、両親の年齢を交絡要因（共変量）として取り扱うことは可能であるが、それらと次世代の発育・発達との関係についての解析結果を論文に記載しない。</t>
    <phoneticPr fontId="2"/>
  </si>
  <si>
    <t>小西 瑞穂</t>
  </si>
  <si>
    <t>流産経験および不妊治療の有無による父親・母親のQOLと愛着</t>
  </si>
  <si>
    <t>妊娠・出産時のQOL、出産後の愛着</t>
  </si>
  <si>
    <t>流産経験および不妊治療の有無</t>
  </si>
  <si>
    <t>出生順位、精神疾患の既往、妊娠出産の異常、子どもの疾患</t>
    <phoneticPr fontId="2"/>
  </si>
  <si>
    <t>① 1歳までのデータの全固定後1年以内に投稿する。
② 不妊治療を受けた両親をＫ６ストレス評価で比較しない。</t>
    <phoneticPr fontId="2"/>
  </si>
  <si>
    <t>85－①</t>
    <phoneticPr fontId="2"/>
  </si>
  <si>
    <t>(1)出産までのデータの全固定後1年以内</t>
    <phoneticPr fontId="2"/>
  </si>
  <si>
    <t>栗山 進一</t>
  </si>
  <si>
    <t>妊娠期の食習慣と産後のうつ症状との関連</t>
  </si>
  <si>
    <t>産後1か月時及び6か月時の産後うつ症状（EPDS）（質問番号：M-1m質問41～50、C-0.5y質問24～33）</t>
  </si>
  <si>
    <t>妊娠期の食品および栄養素等摂取状況
(質問番号：M-T2 FFQ)</t>
    <phoneticPr fontId="2"/>
  </si>
  <si>
    <t>調査参加年（M-T1記入日、M-T2記入日）、居住地（M-T1郵便番号）、年齢（M-T1生年月日、Dr-T1年齢）、既往歴（M-T1質問11）、体格（Dr-T1身長・非妊時体重・現在体重）、喫煙習慣（M-T2質問36）、運動習慣（M-T2質問39～42）、飲酒習慣（M-T2FFQ）、サプリメント摂取状況（M-T2質問20～25、In-T1、In-T2）、家族状況（M-T1質問1～3、M-1m質問1～4、C-0.5y質問21～22）、心身の状態(M-T1質問6、M-T1質問17～27、M-T2質問1～9、C-0.5y質問36）、職業（M-T1質問42、M-T2質問98～101）、最終学歴(M-T2質問110)、世帯年収（M-T2質問112）、分娩時の状況（Dr-0m）、児の状態（Dr-0m、Dr-1m、C-0.5y質問11）、パートナーの育児状況(C-0.5y質問35)、過去1年の出来事(M-T2質問12、C-0.5y質問37)等を主な項目として適宜扱う予定。</t>
    <phoneticPr fontId="2"/>
  </si>
  <si>
    <r>
      <rPr>
        <strike/>
        <sz val="10"/>
        <rFont val="ＭＳ ゴシック"/>
        <family val="3"/>
        <charset val="128"/>
      </rPr>
      <t>① 出産までのデータの全固定後1年以内に投稿する。（(1)関係）</t>
    </r>
    <r>
      <rPr>
        <sz val="10"/>
        <rFont val="ＭＳ ゴシック"/>
        <family val="3"/>
        <charset val="128"/>
      </rPr>
      <t xml:space="preserve">
② 1歳時データの全固定後1年以内に投稿する。（(2)関係）
③ ω3系多価不飽和脂肪酸摂取量や魚介類を共変量として扱うのは可能であるが、オッズ比やリスク比といった指標を論文に記載しない。
④ MT1のK6スコアとMT2のK6スコアを共変量として扱うのは可能であるが、オッズ比やリスク比といった指標を論文に記載しない。
⑤ M-T2の質問110～121を共変量として扱うのは可能であるが、産後うつ症状との関係についての解析結果を論文に記載しない。</t>
    </r>
    <phoneticPr fontId="2"/>
  </si>
  <si>
    <t>H29.12.14取下げ（出産時データ利用）</t>
    <rPh sb="13" eb="15">
      <t>シュッサン</t>
    </rPh>
    <rPh sb="15" eb="16">
      <t>ジ</t>
    </rPh>
    <rPh sb="19" eb="21">
      <t>リヨウ</t>
    </rPh>
    <phoneticPr fontId="2"/>
  </si>
  <si>
    <t>85－②</t>
    <phoneticPr fontId="2"/>
  </si>
  <si>
    <t>(2)1歳時データの全固定後1年以内</t>
    <phoneticPr fontId="2"/>
  </si>
  <si>
    <t>出産までのデータの全固定後1年以内</t>
  </si>
  <si>
    <t>妊娠期の食習慣の変動とその社会的規定要因</t>
  </si>
  <si>
    <t>妊娠期の食習慣の変動(質問番号：M-T1 FFQ、M-T2 FFQ)</t>
  </si>
  <si>
    <t>家族状況（婚姻状況、家族人数、子どもの数）、職業、最終学歴、世帯年収、居住地 (質問番号： M-T1質問1～3、M-T1質問42、M-T2質問98～101、M-T2質問110、M-T2質問112、M-T1郵便番号)</t>
  </si>
  <si>
    <t>調査参加年（M-T1記入日、M-T2記入日）、年齢（M-T1生年月日、Dr-T1年齢）、体格（Dr-T1身長・非妊時体重・現在体重）、喫煙習慣（M-T2質問36）、運動習慣（M-T2質問39～42）、飲酒習慣（M-T2FFQ）、サプリメント摂取（M-T1質問16、M-T2質問20～25、In-T1、In-T2）、既往歴（M-T1質問11）、妊娠分娩歴（Dr-T1）、妊娠中併発疾患（Dr-0m）等を主な項目として適宜扱う予定。</t>
    <phoneticPr fontId="2"/>
  </si>
  <si>
    <t>① 出産までのデータの全固定後1年以内に投稿する。</t>
  </si>
  <si>
    <t>H29.12.14取下げ</t>
  </si>
  <si>
    <t>出産までのデータの全固定後1年半以降</t>
  </si>
  <si>
    <t>福島</t>
  </si>
  <si>
    <t>黒田 佑次郎</t>
  </si>
  <si>
    <t>福島県における妊婦の心理的ストレスと関連要因〜全国との比較</t>
  </si>
  <si>
    <t>妊婦のストレス状況（K6）、健康関連QOL（SF-8）</t>
  </si>
  <si>
    <t>東日本大震災時の居住地（浜通り、中通り、会津、全国）</t>
  </si>
  <si>
    <t>婚姻状況、同居家族の有無、妊娠歴、初回妊娠年齢、妊娠を知った時の気持ち、不妊治療の有無、既往歴、妊娠前のDVの有無、喫煙の有無、健康習慣、居住環境、職業</t>
    <phoneticPr fontId="2"/>
  </si>
  <si>
    <t>① 出産までのデータの全固定後1年半以降に投稿する。</t>
  </si>
  <si>
    <t>高知</t>
  </si>
  <si>
    <t>満田 直美</t>
  </si>
  <si>
    <t>つわりの程度とライフスタイルの関連性について</t>
  </si>
  <si>
    <t>つわりの程度</t>
  </si>
  <si>
    <t>妊娠前の身体活動、妊娠前の労働時間、妊娠前の食生活</t>
  </si>
  <si>
    <t>母親の年齢、婚姻状態、心理的な問題、パートナーとの関係、妊娠前の喫煙、受動喫煙、BMI、母親の最終学歴、父親の最終学歴、世帯収入、胎児数、妊娠週数</t>
    <phoneticPr fontId="2"/>
  </si>
  <si>
    <t>① 出産までのデータの全固定後1年以内に投稿する。
② 「労働」に関しては調整に用いたことのみを論文に記載し、図表や本文中のデータとしては示さない。</t>
    <phoneticPr fontId="2"/>
  </si>
  <si>
    <t>H29.10.6取下げ</t>
    <rPh sb="8" eb="10">
      <t>トリサ</t>
    </rPh>
    <phoneticPr fontId="2"/>
  </si>
  <si>
    <t>つわりの程度と出生児の先天異常の関連性について</t>
  </si>
  <si>
    <t>出生児の先天異常</t>
  </si>
  <si>
    <t>母親の妊娠中のつわり症状</t>
  </si>
  <si>
    <t>母親の年齢、母親の妊娠中の喫煙、母親の妊娠中の飲酒、母親の妊娠中の薬剤内服、父親の喫煙、父親の年齢、出生体重、出生児の性別</t>
    <phoneticPr fontId="2"/>
  </si>
  <si>
    <t>① 出産までのデータの全固定後1年以内に投稿する。
② 飲酒を共変数として解析に用いることは可能だが、飲酒と先天異常との関連について、リスク比やオッズ比などの記載しない。</t>
    <phoneticPr fontId="2"/>
  </si>
  <si>
    <t>92-①</t>
    <phoneticPr fontId="2"/>
  </si>
  <si>
    <t>出産までのデータの全固定後1年以内</t>
    <phoneticPr fontId="2"/>
  </si>
  <si>
    <t>河口 明人</t>
  </si>
  <si>
    <t>脳性麻痺(CP)発生リスクとしての低出生体重児の評価</t>
  </si>
  <si>
    <t>Cerebral Palsy</t>
  </si>
  <si>
    <t>低出生体重(Low birth weight)</t>
  </si>
  <si>
    <t>母親年齢、妊娠前健康状態（体重）、妊娠経過（食事バランス、喫煙、飲酒、母親実質体重増加＝胎盤、羊水、胎児体重を除く）、分娩（在胎）週数、分娩（出産）状況（多胎、合併症etc）、妊娠（出産）回数、居住環境（核家族etc）…</t>
    <phoneticPr fontId="2"/>
  </si>
  <si>
    <t>① 出産までのデータの全固定後1年以内に投稿する。</t>
    <phoneticPr fontId="2"/>
  </si>
  <si>
    <t>H29.12.20取下げ（出産時データ利用）</t>
    <rPh sb="9" eb="11">
      <t>トリサ</t>
    </rPh>
    <rPh sb="13" eb="15">
      <t>シュッサン</t>
    </rPh>
    <rPh sb="15" eb="16">
      <t>ジ</t>
    </rPh>
    <rPh sb="19" eb="21">
      <t>リヨウ</t>
    </rPh>
    <phoneticPr fontId="2"/>
  </si>
  <si>
    <t>94-②</t>
    <phoneticPr fontId="2"/>
  </si>
  <si>
    <t xml:space="preserve">(1)1歳データ固定後1年以内
</t>
    <phoneticPr fontId="2"/>
  </si>
  <si>
    <t>高知</t>
    <rPh sb="0" eb="2">
      <t>コウチ</t>
    </rPh>
    <phoneticPr fontId="2"/>
  </si>
  <si>
    <t>小森 香</t>
    <phoneticPr fontId="2"/>
  </si>
  <si>
    <t>パートナーからのＤＶが子供の聴覚に与える影響</t>
    <phoneticPr fontId="2"/>
  </si>
  <si>
    <t>聴覚スクリーニング、先天性難聴</t>
    <phoneticPr fontId="2"/>
  </si>
  <si>
    <t>パートナーからの侮辱・暴力（ＤＶ）</t>
    <phoneticPr fontId="2"/>
  </si>
  <si>
    <t>出生週数、性別、Apgar、出生体重、新生児黄疸・合併症、母体感染症、先天性疾患、父母の病歴、父母の喫煙状況、父母のアルコール摂取状況、妊娠中の心身状況、騒音環境、父母の職業状況、最終学歴、年収、parity、同居家族</t>
    <phoneticPr fontId="2"/>
  </si>
  <si>
    <t>①1歳時データ固定後１年以内（平成31年1月まで）に運営委員長に論文原稿を提出すること。
②3歳時データ固定後１年以内に運営委員長に論文原稿を提出すること。
③今回の申請内容は「全国データを利用した成果発表予定リスト（中心仮説に関わらないもの）」の課題94番（「パートナーからのDVが先天異常に与える影響」）に追加とする。</t>
    <rPh sb="48" eb="49">
      <t>ジ</t>
    </rPh>
    <phoneticPr fontId="2"/>
  </si>
  <si>
    <t>渡邉 理史</t>
  </si>
  <si>
    <t>主食変化と胎児への影響</t>
  </si>
  <si>
    <t>出生体重、SGA(small  for gestational age)</t>
  </si>
  <si>
    <t>米の摂取量</t>
  </si>
  <si>
    <t>炭水化物の摂取比率、他の栄養素との摂取比率、出生週数、低出生体重、子宮内胎児発育遅延を引き起こす産科合併症</t>
    <phoneticPr fontId="2"/>
  </si>
  <si>
    <t>永井 立平</t>
  </si>
  <si>
    <t>ω3系脂肪酸摂取と早産予防との関係</t>
  </si>
  <si>
    <t>妊娠週数</t>
  </si>
  <si>
    <t>ω3系脂肪酸</t>
  </si>
  <si>
    <t>妊娠合併症（子宮内感染症、絨毛膜羊膜炎、前期破水、子宮頚管無力症）</t>
    <phoneticPr fontId="2"/>
  </si>
  <si>
    <t>① 出産までのデータの全固定後1年以内に投稿する。
② 論文執筆に当たっては、関連する追加調査「ω３系不飽和脂肪酸摂取の評価による魚摂取のリスクとベネフィット分離の研究」（登録番号38）を進める宮城ユニットセンターと事前に連絡調整を行う。</t>
    <phoneticPr fontId="2"/>
  </si>
  <si>
    <t>99-①</t>
    <phoneticPr fontId="2"/>
  </si>
  <si>
    <t>(1)出産までのデータの全固定後1年半以降</t>
    <phoneticPr fontId="2"/>
  </si>
  <si>
    <t>富山</t>
  </si>
  <si>
    <t>土田 暁子</t>
  </si>
  <si>
    <t>出生月によって罹患リスクに差がある疾患の解析</t>
  </si>
  <si>
    <t>医師の診断を受けた疾患（Dr-0m児の異常、C1ｙ質問11, C2y質問5・6 ）</t>
  </si>
  <si>
    <t>出生月</t>
  </si>
  <si>
    <t>児の体格（Dr−0m）、在胎期間（Dr−0m）、性別（Dr−0m）、家族構成（C1y, C2y）、予防接種歴（C1y, C2y）、母乳摂取（C1y, C2y）、睡眠時間（C1y, C2y）、保育施設への通所（C1y, C2y）、母親（M-T1）と父親の既往歴（F-T1）などを考慮する。</t>
    <phoneticPr fontId="2"/>
  </si>
  <si>
    <t>① 出産までのデータの全固定後1年半以降に投稿する。（(1)関係）
② 1歳時データの全固定後1年半以降に投稿する。（(2)関係）
③ 2歳時データの全固定後1年半以降に投稿する。（(3)関係）</t>
    <phoneticPr fontId="2"/>
  </si>
  <si>
    <t>99-②</t>
    <phoneticPr fontId="2"/>
  </si>
  <si>
    <t>※優先執筆は2020年6月末まで</t>
    <rPh sb="1" eb="3">
      <t>ユウセン</t>
    </rPh>
    <rPh sb="3" eb="5">
      <t>シッピツ</t>
    </rPh>
    <rPh sb="10" eb="11">
      <t>ネン</t>
    </rPh>
    <rPh sb="12" eb="13">
      <t>ガツ</t>
    </rPh>
    <rPh sb="13" eb="14">
      <t>マツ</t>
    </rPh>
    <phoneticPr fontId="2"/>
  </si>
  <si>
    <t xml:space="preserve">(2)1歳時データの全固定後1年半以降
</t>
    <phoneticPr fontId="2"/>
  </si>
  <si>
    <t>×</t>
    <phoneticPr fontId="2"/>
  </si>
  <si>
    <t>103－②</t>
    <phoneticPr fontId="2"/>
  </si>
  <si>
    <t>目澤 秀俊</t>
  </si>
  <si>
    <t>父親の不安・抑うつ状態、健康関連QOLが産後抑うつ状態、不安・抑うつ状態に与える影響</t>
  </si>
  <si>
    <t>出生一カ月後のEPDS、出生半年後のEPDS、出生一年後のK6</t>
  </si>
  <si>
    <t>父親のK6、SF-8</t>
  </si>
  <si>
    <t>母親の背景情報(年齢、既往歴（特に精神神経発達疾患、薬物歴）、合併症、職種、妊娠歴、家族構成)、生活習慣(喫煙、飲酒、運動、睡眠)、SES(学歴、年収、職業)、父親の背景情報(年齢、学歴、既往歴（特に精神神経発達疾患）、職種)、妊娠環境（SF-8,K6）、出生後環境（夫の育児参加、）、（FFQ）、（サプリメント歴）</t>
    <phoneticPr fontId="2"/>
  </si>
  <si>
    <t>① 出産までのデータの全固定後1年以内に投稿する。（(1)関係）
② 1歳時データの全固定後1年以内に投稿する。（(2)関係）
③ 妊娠前期の主観的健康度（M-T1:D-18～25）、妊娠中期の主観的健康度（M-T2:A-1～8）、出産1カ月後の主観的健康度（M-1m:H-36,I-41～50）を共変量として解析することは問題ないが、これらの主観的健康度のアウトカムへのリスク等を論文に記載しない。
④ 妊娠中期のソーシャルキャピタルの状況の質問（MT-2:114-119）を共変量として使用する場合は、その影響の大きさについての定量的情報を図表にしない。</t>
    <phoneticPr fontId="2"/>
  </si>
  <si>
    <t>阪口 昌彦</t>
  </si>
  <si>
    <t>分娩経験の次回分娩までの期間への影響</t>
  </si>
  <si>
    <t>指標としては登録時の分娩の有無と分娩時から前回分娩時までの期間を用いる。</t>
  </si>
  <si>
    <t>子供の人数</t>
  </si>
  <si>
    <t>妊娠を知ったときの気持ち、前回出産時の年齢、今回の妊娠方法、母親の避妊児BMI、 母親の喫煙状態と飲酒習慣、母親の労働時間、父親のBMI、 父親の喫煙状態と飲酒習慣、父親の労働時間、児性別と生存死亡。</t>
    <phoneticPr fontId="2"/>
  </si>
  <si>
    <t>107</t>
    <phoneticPr fontId="2"/>
  </si>
  <si>
    <t>出産までのデータの全固定後1年半以降</t>
    <phoneticPr fontId="2"/>
  </si>
  <si>
    <t>MSC</t>
    <phoneticPr fontId="2"/>
  </si>
  <si>
    <t>佐々木 八十子</t>
    <phoneticPr fontId="2"/>
  </si>
  <si>
    <t>出生時の相対的頭囲に影響を及ぼす周産期環境に関する研究</t>
    <phoneticPr fontId="2"/>
  </si>
  <si>
    <t>出生時の相対的頭囲（相対的大頭*/小頭症）
*相対的大頭の定義: head circumference at birth at least 1.5 SDS above birth weight and/or length SDS（Azzi S, et al. J Med Genet 2015）</t>
  </si>
  <si>
    <t>父母の年齢、アルコール摂取、喫煙、世帯年収、成長ホルモン分泌（IGF-1 のSD値で推定）、妊娠中の感染症罹患、妊娠中の母の体重増加量、分娩様式</t>
    <phoneticPr fontId="2"/>
  </si>
  <si>
    <t>出生順位、妊娠週数、性別、出生時体重、出生時身長</t>
    <phoneticPr fontId="2"/>
  </si>
  <si>
    <t>① 出産までのデータの全固定後1年半以降に投稿する。</t>
    <phoneticPr fontId="2"/>
  </si>
  <si>
    <t>108－①</t>
    <phoneticPr fontId="2"/>
  </si>
  <si>
    <t>高知</t>
    <phoneticPr fontId="2"/>
  </si>
  <si>
    <t>菅沼 成文</t>
  </si>
  <si>
    <t>妊娠前及び妊娠中の母親の疾患、産婦人科系の要因と産後うつの関係</t>
    <phoneticPr fontId="2"/>
  </si>
  <si>
    <t>産後のうつ</t>
    <phoneticPr fontId="2"/>
  </si>
  <si>
    <t>母親の病歴・産婦人科系の要因（含：妊娠前・妊娠中）
•病歴および妊娠中に併発している疾患：母体感染症・肥満・高血圧・甲状腺疾患・糖尿病・自己免疫性疾患・心疾患・腎疾患・肝炎・脳梗塞・脳内出血・てんかん・血液疾患・悪性腫瘍・精神疾患・神経疾患・血栓症など。慢性疾患に対する定期等的投薬。葉酸・鉄剤サプリメント。
•産婦人科系の要因：月経異常・妊娠回数・悪阻・不全頸管・胎盤及び臍帯異常・妊娠中に使用した薬剤（頸管熟化剤・陣痛促進剤・子宮収縮抑制剤ほか）・不育治療歴・妊婦中の栄養指導・分娩様式</t>
    <phoneticPr fontId="2"/>
  </si>
  <si>
    <t>母親の既往歴、学歴、世帯年間所得額、母親の年齢、経妊経産回数、世帯人数、婚姻状況、既往の妊娠分娩異常、喫煙、母親の職業、所属ユニットなど</t>
    <phoneticPr fontId="2"/>
  </si>
  <si>
    <t>① 出産までのデータの全固定後1年以内に投稿する。（(1)関係）
② 1歳時データの全固定後1年以内に投稿する。（(2)関係）
③ 不妊治療歴を論文から除外する。
① 妊婦のEPA・DHAサプリメント摂取・食事（パターン・栄養素など）・ソーシャルキャピタルを共変量として用いることは可能であるが、オッズ比やリスク比といった指標を論文に記載しない。</t>
    <phoneticPr fontId="2"/>
  </si>
  <si>
    <t>産後うつ</t>
    <rPh sb="0" eb="2">
      <t>サンゴ</t>
    </rPh>
    <phoneticPr fontId="2"/>
  </si>
  <si>
    <t>妊婦の婦人科疾患</t>
    <rPh sb="0" eb="2">
      <t>ニンプ</t>
    </rPh>
    <rPh sb="6" eb="8">
      <t>シッカン</t>
    </rPh>
    <phoneticPr fontId="2"/>
  </si>
  <si>
    <t>Preconception gynecological risk factors of postpartum depression among Japanese women: The Japan Environment and Children's Study (JECS)</t>
  </si>
  <si>
    <t>Muchanga, S. M. J., et al.</t>
  </si>
  <si>
    <t>108－③</t>
    <phoneticPr fontId="2"/>
  </si>
  <si>
    <t>111</t>
    <phoneticPr fontId="2"/>
  </si>
  <si>
    <t>目時 弘仁</t>
  </si>
  <si>
    <t>妊娠初期に診断された子宮筋腫が母体、児に与える影響</t>
  </si>
  <si>
    <t>周産期予後（早産、出血、周産期合併症、低出生体重児など）</t>
  </si>
  <si>
    <t>妊娠初期での子宮筋腫の有無</t>
  </si>
  <si>
    <t>母体年齢、母体体重（非妊娠時および増減）、分娩週数、婚姻、妊娠分娩歴、不妊治療、喫煙（受動喫煙を含む）、アルコール摂取、月経異常、合併症・既往症（高血圧、糖尿病、高脂血症、甲状腺疾患など）、アレルギー、妊娠高血圧症、妊娠糖尿病、羊水過多および過少、前置胎盤、前期破水、分娩時週数、分娩様式、分娩時出血、輸血、胎児期発育、児出生時体重など</t>
    <phoneticPr fontId="2"/>
  </si>
  <si>
    <t>全出産時（0歳）データ固定後1年以内（平成２９年６月まで）</t>
    <phoneticPr fontId="2"/>
  </si>
  <si>
    <t>佐田 みずき</t>
    <phoneticPr fontId="2"/>
  </si>
  <si>
    <t>妊娠中の母親の体格とApgar score・臍帯動脈血pH値との関連</t>
    <rPh sb="32" eb="34">
      <t>カンレン</t>
    </rPh>
    <phoneticPr fontId="2"/>
  </si>
  <si>
    <t>Apgar score（1分後、5分後）と臍帯動脈血pH値（7.0未満）</t>
  </si>
  <si>
    <t>母親のBMI（非妊娠時、妊娠初期・中期・後期、分娩直前）</t>
  </si>
  <si>
    <t>年齢、過去の妊娠・分娩歴、分娩時妊娠週数、母親の教育歴、世帯年収、母親の喫煙状況（妊娠初期、中期）、母親のアルコール摂取状況（妊娠初期、中期）、不妊治療、妊娠合併症（妊娠高血圧症候群、妊娠高血圧腎症、子癇前症、耐糖能異常合併妊娠・妊娠糖尿病）、妊婦のうつ、不安障害、母親の基礎疾患、児の性別、児の出生体重</t>
  </si>
  <si>
    <t>①全出産時データ固定後（0歳）固定後１年以内（平成29年6月までに）に運営委員長に論文原稿を提出すること</t>
    <phoneticPr fontId="2"/>
  </si>
  <si>
    <t>北野 尚美</t>
    <phoneticPr fontId="2"/>
  </si>
  <si>
    <t>母乳による育児と母親から児への望ましくない養育態度との関連</t>
    <phoneticPr fontId="2"/>
  </si>
  <si>
    <t>母親から児への望ましくない養育態度</t>
    <phoneticPr fontId="2"/>
  </si>
  <si>
    <t>栄養法（完全母乳、母乳＞人工乳、母乳＜人工乳、人工乳　（M-1m））</t>
    <phoneticPr fontId="2"/>
  </si>
  <si>
    <t>年齢、教育歴、等価所得、住居、居住形態、職業・雇用と妊娠による変化、婚姻状況、喫煙習慣、飲酒習慣、身体活動、初めての妊娠年齢、妊娠・分娩回数、異常妊娠・分娩歴、基礎疾患・無理なダイエット歴、薬剤使用歴、生殖補助技術、妊娠前BMI、妊娠中体重増加量、今回の妊娠を知った時の気持ち、パートナーからの暴力、ストレスフルライフイベント、ソーシャル・キャピタル、健康状態とその経過（K6, SF8）、今回の妊婦健診受診・栄養指導歴、今回の妊娠・分娩異常、分娩様式、出生順位、分娩時妊娠週数、出生児の性別・体格・異常、産科入院期間・母児分離、産科入院中の母乳育児推進ケア、育児協力、エジンバラ産後うつ病自己評価票（EPDS）の回答、子どもに対する気持ち質問票への回答</t>
    <phoneticPr fontId="2"/>
  </si>
  <si>
    <t>①全出産時データ固定後（0歳）固定後１年以内（平成29年6月までに）に運営委員長に論文原稿を提出すること。②今回の全国データを利用した成果発表予定リスト（中心仮説に関わらないもの）への掲載は「全出産時（0歳）データ固定後1年以内」のデータ利用に限っており、1歳データ固定後1年以内については、改めて新規申請すること。</t>
    <phoneticPr fontId="2"/>
  </si>
  <si>
    <t>仁木 敦子</t>
    <phoneticPr fontId="2"/>
  </si>
  <si>
    <t>在胎週数および出生体重と産後うつとの関連</t>
    <phoneticPr fontId="2"/>
  </si>
  <si>
    <t>産後1か月時の産後うつ（エジンバラ：質問番号M-1m 質問41－50）</t>
  </si>
  <si>
    <t>在胎週数および出生体重</t>
    <phoneticPr fontId="2"/>
  </si>
  <si>
    <t>在胎週数、出生体重、母親の年齢、既往歴、妊娠を知った時の気持ち、初産経産、性別、産科分娩合併症、新生児の身体異常、1か月時児の身体異常、児に対する気持ち、泣き方、パートナーの育児、DV、同居の有無、相談者の有無、教育歴、雇用形態、年収、</t>
    <phoneticPr fontId="2"/>
  </si>
  <si>
    <t>①全出産時データ固定後１年以内（平成29年6月までに）に運営委員長に論文原稿を提出すること。
②「相談者の有無(MT2_1170001)」と産後うつ(M1m_0410001-500001)の関連性は示さないこと。
③申請書の「解析方法と想定される解析結果」の「3世代同居であること、相談者があること、パートナーの育児サポートがあることが母親の産後うつ傾向を回避する」は、「曝露要因(在胎週数, 出生体重)」から乖離しており、結果に記述しないこと。</t>
    <phoneticPr fontId="2"/>
  </si>
  <si>
    <t>母親の妊娠中の体格変化と出生児の体重・身長のパーセンタイル値との関連</t>
    <phoneticPr fontId="2"/>
  </si>
  <si>
    <t>出生児の体重・身長の各パーセンタイル値（Itabashiらの日本人の胎児発育曲線に基づく(Pediatric International 2014；56：702-708））</t>
    <phoneticPr fontId="2"/>
  </si>
  <si>
    <t>妊娠中体重変化量（五分位予定）、妊娠中BMI変化量（五分位予定）</t>
    <phoneticPr fontId="2"/>
  </si>
  <si>
    <t>分娩回数、児性別、妊娠前BMI、分娩時妊娠週数、母親年齢（＜20、20-34、≧35）、婚姻（あり、なし）、等価所得（区分予定：100万未満、200万未満、300万未満、300万以上）、母親教育歴（中卒・高卒、専門学校・短大・高専、大学・大学院）、基礎疾患・慢性疾患治療・薬剤使用（あり、なし）、無理なダイエット歴（あり、なし）、今回の妊娠を知った時の気持ち（とてもうれしかった、それ以外）、不妊・不育治療（あり、なし）、切迫流早産（あり、なし）、子宮内感染（あり、なし）、母親妊娠初期・中期喫煙（あり、それ以外）、母親妊娠初期・中期飲酒（あり、なし）、妊娠高血圧症候群（あり、なし）、妊娠糖尿病（あり、なし）、妊婦健診未実施（あり、なし）、栄養指導（あり、なし）、付属物異常（あり、なし）、児の先天性疾患（あり、なし）</t>
    <phoneticPr fontId="2"/>
  </si>
  <si>
    <t>①全出産時データ固定後１年以内（平成29年6月までに）に運営委員長に論文原稿を提出すること。
②頭囲を解析アウトカムとせず、身長・体重のパーセンタイル値だけとすること。</t>
    <phoneticPr fontId="2"/>
  </si>
  <si>
    <t>①全出産時（0歳）データ固定後1年以内（平成２９年６月まで）
②１歳時データ固定後１年以内</t>
    <rPh sb="33" eb="34">
      <t>サイ</t>
    </rPh>
    <rPh sb="34" eb="35">
      <t>ジ</t>
    </rPh>
    <rPh sb="38" eb="40">
      <t>コテイ</t>
    </rPh>
    <rPh sb="40" eb="41">
      <t>ウシロ</t>
    </rPh>
    <rPh sb="42" eb="43">
      <t>ネン</t>
    </rPh>
    <rPh sb="43" eb="45">
      <t>イナイ</t>
    </rPh>
    <phoneticPr fontId="2"/>
  </si>
  <si>
    <t>貴島 祐</t>
    <phoneticPr fontId="2"/>
  </si>
  <si>
    <t>授乳方法が対児愛着に与える影響</t>
  </si>
  <si>
    <t>出産後1ヶ月、6ヶ月の対児愛着の強さ</t>
  </si>
  <si>
    <t>出産後１ヶ月の授乳方法（母乳栄養、混合栄養、人工栄養）</t>
  </si>
  <si>
    <t>母の出産時年齢、地域（ユニットセンター単位）、母の学歴、父の学歴、世帯収入、妊娠期の抑うつ、妊娠期の胎動、妊娠を知った時の気持ち、パートナーの育児状況、妊娠中期の飲酒と喫煙、妊娠中期の父親の喫煙、妊娠中期の受動喫煙、産後うつ（M-1m:エジンバラ産後うつ病質問票）、出産直後の接触、児の先天異常</t>
  </si>
  <si>
    <t>①全出産時データ固定後１年以内（平成29年6月までに）、および1歳データ固定後1年以内に運営委員長に論文原稿を提出すること。
②胎児愛着と産後うつの関連性及びリスク評価は示さないこと。</t>
    <phoneticPr fontId="2"/>
  </si>
  <si>
    <t>全出産時（0歳）データ固定後1年以内</t>
    <phoneticPr fontId="2"/>
  </si>
  <si>
    <t>本庄 かおり</t>
    <phoneticPr fontId="2"/>
  </si>
  <si>
    <t>日本における雇用・職業と産後うつ発症の関連の検討</t>
    <phoneticPr fontId="2"/>
  </si>
  <si>
    <t>産後１ヶ月時の産後うつ（エジンバラ:質問番号M-1m 質問41-50）</t>
    <phoneticPr fontId="2"/>
  </si>
  <si>
    <t>職業・雇用形態ならびに妊娠中の雇用形態の変化</t>
    <phoneticPr fontId="2"/>
  </si>
  <si>
    <t>婚姻形態、妊娠回数、母親の年齢、抑うつ症状の有無、既往歴　自覚的健康感、教育歴、パートナーの教育歴、パートナーの職業、パートナーの雇用形態、世帯収入、居住形態、里帰りの有無、妊娠に関する感情</t>
    <phoneticPr fontId="2"/>
  </si>
  <si>
    <t xml:space="preserve">① 全出産時データ固定後（0歳）固定後１年以内（平成29年6月までに）に運営委員長に論文原稿を提出すること。
② （離職・休職・復職およびその時期）と（職業形態・職種・Socio-economic status）との関係を論文に記載しないこと。
③ アレルギー疾患の既往歴、IgE感作を共変量として用いることは可能であるが、これらのアウトカムに対するオッズ比やリスク比等の指標を論文に記載しないこと。
</t>
    <phoneticPr fontId="2"/>
  </si>
  <si>
    <t>1歳データ固定後1以内</t>
    <phoneticPr fontId="2"/>
  </si>
  <si>
    <t>福岡</t>
    <rPh sb="0" eb="2">
      <t>フクオカ</t>
    </rPh>
    <phoneticPr fontId="2"/>
  </si>
  <si>
    <t>千手 絢子</t>
    <phoneticPr fontId="2"/>
  </si>
  <si>
    <t>新生児期の睡眠時間と覚醒頻度に影響を与える因子の検討</t>
    <phoneticPr fontId="2"/>
  </si>
  <si>
    <t>新生児期の睡眠時間と覚醒頻度</t>
    <phoneticPr fontId="2"/>
  </si>
  <si>
    <t>出生時の季節、性別、出生時身長・体重・頭囲、在胎週数、家族構成（第○子）、母の年齢、主な養育者、里帰りの有無、世帯の収入、出生直後のカンガルーケアの有無、産科での母児同室時間、児への話しかけの頻度、出生直後の授乳（直母）の有無、授乳方法、授乳中の母の行動、児のそばでのメディア使用の有無、児外出の頻度、妊娠中の喫煙の有無、妊娠中の飲酒の有無、妊娠中のメディア使用の有無</t>
    <phoneticPr fontId="2"/>
  </si>
  <si>
    <t>①1歳データ固定後１年以内に運営委員長に論文原稿を提出すること。
②アウトカムを新生時期の睡眠に限定し、曝露要因に妊婦の心理的ストレス、産科的異常を含めないこと。</t>
    <phoneticPr fontId="2"/>
  </si>
  <si>
    <t>H29.12.15取下げ</t>
  </si>
  <si>
    <t>131－①</t>
    <phoneticPr fontId="2"/>
  </si>
  <si>
    <t>(1)1歳データ固定後1年以内</t>
    <phoneticPr fontId="2"/>
  </si>
  <si>
    <t>宮城</t>
    <rPh sb="0" eb="2">
      <t>ミヤギ</t>
    </rPh>
    <phoneticPr fontId="2"/>
  </si>
  <si>
    <t>藤原 幾磨</t>
    <phoneticPr fontId="2"/>
  </si>
  <si>
    <t>超早期adiposity reboundと親の体格、ライフスタイルとの関連について</t>
    <phoneticPr fontId="2"/>
  </si>
  <si>
    <t>adiposity rebound（BMI rebound）</t>
    <phoneticPr fontId="2"/>
  </si>
  <si>
    <t>両親の身長、体重、BMI、年齢、ライフスタイル（食習慣、喫煙、運動量）</t>
    <phoneticPr fontId="2"/>
  </si>
  <si>
    <t>社会経済的条件、授乳の様子、保育園・託児所情報、母親の理想とする体重やダイエット経験の有無など</t>
    <phoneticPr fontId="2"/>
  </si>
  <si>
    <t>①1歳データ固定後１年以内に運営委員長に論文原稿を提出すること。
②2歳データ固定後１年以内に運営委員長に論文原稿を提出すること。
③3歳データ固定後１年以内に運営委員長に論文原稿を提出すること。</t>
    <phoneticPr fontId="2"/>
  </si>
  <si>
    <t>132－①</t>
    <phoneticPr fontId="2"/>
  </si>
  <si>
    <t>福島</t>
    <phoneticPr fontId="2"/>
  </si>
  <si>
    <t>羽田　謙太郎</t>
    <phoneticPr fontId="2"/>
  </si>
  <si>
    <t>在胎週数と児のアレルギー性疾患発症との関連について</t>
    <phoneticPr fontId="2"/>
  </si>
  <si>
    <t>生後6か月時、1歳、1歳6ヵ月、2歳、3歳時のアレルギー性疾患</t>
    <phoneticPr fontId="2"/>
  </si>
  <si>
    <t>在胎週数</t>
    <phoneticPr fontId="2"/>
  </si>
  <si>
    <t>性別、出生体重、母親の既往歴、妊娠中合併症、分娩合併症、栄養法、児の身体計測値の推移</t>
    <phoneticPr fontId="2"/>
  </si>
  <si>
    <t xml:space="preserve">①1歳データ固定後１年以内に運営委員長に論文原稿を提出すること。
②3歳データ固定後１年以内に運営委員長に論文原稿を提出すること。
③喫煙との関係に触れないこと。
④葉酸、EPA、DHAのサプリメント摂取、FFQ、および生化学検査結果に基づく葉酸値データを使用する場合は、課題番号61（北海道　荒木）と協議すること。
</t>
    <phoneticPr fontId="2"/>
  </si>
  <si>
    <t>134-①</t>
    <phoneticPr fontId="2"/>
  </si>
  <si>
    <t>橋本 浩一</t>
    <phoneticPr fontId="2"/>
  </si>
  <si>
    <t>妊娠中、出産後の母親および家族の喫煙状況の乳幼児期の感染症発症に及ぼす影響</t>
    <phoneticPr fontId="2"/>
  </si>
  <si>
    <t>生後6か月時、生後1才時、3才時の感染症罹患状況</t>
    <phoneticPr fontId="2"/>
  </si>
  <si>
    <t>妊娠中の母親喫煙、家庭内喫煙状況、および出生後の喫煙環境</t>
    <phoneticPr fontId="2"/>
  </si>
  <si>
    <t>出生週数、性別、出生体重、経済状況、家族構成、両親の学歴、母親の既往歴、授乳状況、ワクチン接種歴、集団生活歴</t>
    <phoneticPr fontId="2"/>
  </si>
  <si>
    <t>①1歳データ固定後１年以内に運営委員長に論文原稿を提出すること。
②３歳データ固定後１年以内に運営委員長に論文原稿を提出すること。</t>
    <phoneticPr fontId="2"/>
  </si>
  <si>
    <t>1歳データ固定後1年以内</t>
    <phoneticPr fontId="2"/>
  </si>
  <si>
    <t>前田 亮</t>
    <phoneticPr fontId="2"/>
  </si>
  <si>
    <t>妊娠中の飲酒状況の乳児期の感染症発症に及ぼす影響</t>
    <phoneticPr fontId="2"/>
  </si>
  <si>
    <t>生後6か月時、生後1才時の感染症罹患への影響</t>
    <phoneticPr fontId="2"/>
  </si>
  <si>
    <t>妊娠中母親飲酒</t>
    <phoneticPr fontId="2"/>
  </si>
  <si>
    <t>出生週数、性別、出生体重、経済状況、家族構成、両親の学歴、母親の既往歴、喫煙環境、授乳状況、ワクチン接種歴、集団生活歴</t>
    <phoneticPr fontId="2"/>
  </si>
  <si>
    <t>①1歳データ固定後１年以内に運営委員長に論文原稿を提出すること。</t>
    <phoneticPr fontId="2"/>
  </si>
  <si>
    <t>136－①</t>
    <phoneticPr fontId="2"/>
  </si>
  <si>
    <t>前田 創</t>
    <phoneticPr fontId="2"/>
  </si>
  <si>
    <t>分娩様式と児の乳児期のアレルギー性疾患発症との関連について</t>
    <phoneticPr fontId="2"/>
  </si>
  <si>
    <t>分娩様式</t>
    <phoneticPr fontId="2"/>
  </si>
  <si>
    <t>出生週数、性別、出生体重、母親の既往歴、妊娠中合併症、分娩合併症、栄養法、児の身体計測値の推移</t>
    <phoneticPr fontId="2"/>
  </si>
  <si>
    <t>①1歳データ固定後１年以内に運営委員長に論文原稿を提出すること。
②2歳データ固定後１年以内に運営委員長に論文原稿を提出すること。
③3歳データ固定後１年以内に運営委員長に論文原稿を提出すること。</t>
    <rPh sb="35" eb="36">
      <t>サイ</t>
    </rPh>
    <phoneticPr fontId="2"/>
  </si>
  <si>
    <t>分娩様式の乳児期の感染症発症に及ぼす影響</t>
    <phoneticPr fontId="2"/>
  </si>
  <si>
    <t>石塚 一枝</t>
    <phoneticPr fontId="2"/>
  </si>
  <si>
    <t>若年の母親とbonding</t>
    <phoneticPr fontId="2"/>
  </si>
  <si>
    <t>bonding</t>
    <phoneticPr fontId="2"/>
  </si>
  <si>
    <t>若年の母</t>
    <phoneticPr fontId="2"/>
  </si>
  <si>
    <t>社会経済因子(世帯収入、父母の職業、父母の教育歴)、婚姻状態、母親のEPDS、既往歴、都市部か地方か、出生時の児の状況、子どもの既往歴、子どもの発達の遅れ</t>
    <phoneticPr fontId="2"/>
  </si>
  <si>
    <t>①1歳データ固定後１年以内に運営委員長に論文原稿を提出すること。
②EPDSは調整因子のみとし、オッズ比等を示さないこと。
③M1mの質問17及び24について記述しないこと。
④申請書の「成果発表予定リスト掲載課題との一部重複について」に記している”bondingをoutcomeに扱った課題はない”は誤りであり、明らかにリスト#79, 100, 126と重複しているため、修正して重複を記載すること。</t>
    <rPh sb="39" eb="41">
      <t>チョウセイ</t>
    </rPh>
    <rPh sb="41" eb="43">
      <t>インシ</t>
    </rPh>
    <rPh sb="51" eb="52">
      <t>ヒ</t>
    </rPh>
    <rPh sb="52" eb="53">
      <t>トウ</t>
    </rPh>
    <rPh sb="54" eb="55">
      <t>シメ</t>
    </rPh>
    <rPh sb="67" eb="69">
      <t>シツモン</t>
    </rPh>
    <rPh sb="71" eb="72">
      <t>オヨ</t>
    </rPh>
    <rPh sb="79" eb="81">
      <t>キジュツ</t>
    </rPh>
    <phoneticPr fontId="2"/>
  </si>
  <si>
    <t>今中 桃</t>
    <phoneticPr fontId="2"/>
  </si>
  <si>
    <t>妊娠を知った時の気持ちが母子関係に与える影響と、母子関係に負の影響が及ばないための家族によるサポートの在り方</t>
    <phoneticPr fontId="2"/>
  </si>
  <si>
    <t>愛着尺度、授乳時行動、虐待行動（激しい揺さぶり、叩く、放置、健診未受診、ワクチン未接種等）</t>
    <phoneticPr fontId="2"/>
  </si>
  <si>
    <t>妊娠を知った時の気持ち</t>
    <phoneticPr fontId="2"/>
  </si>
  <si>
    <t>家族構成、社会とのつながり、質問票記入者、育児担当者、家事担当者、里帰り出産、保育状況、育児環境、パートナーの育児、ペット、婚姻状況、母親の健康状態（妊娠分娩歴、流産の経験、不育症、母体感染症、妊娠合併症、分娩合併症、分娩様式、産褥経過、SF8、つわり、睡眠、自閉傾向、妊婦健診受診状況）、児の健康状態（出生時計測結果、アプガースコア、各種スクリーニング異常、身体異常、増加体重、身長の伸び、病気、反応、発達、栄養法、排せつ、睡眠）、両親の抑うつ傾向・既往歴、両親の年齢・身長体重・国籍、不妊治療歴、パートナーから母親へのDV、離婚・家族構成の変化などのライフイベント、両親の雇用形態、両親の最終学歴、世帯年収、出産状況、児への話しかけ、初めての抱っこ・乳首くわえさせの時期、抱きにくさ、泣きかた、児の寝る場所</t>
    <phoneticPr fontId="2"/>
  </si>
  <si>
    <t>①1歳データ固定後１年以内に運営委員長に論文原稿を提出すること。
②出産後の愛着をアウトカムとして、流産経験及び不妊治療の有無を共変量とした解析結果を記述しないこと。
③EPDSは調整因子のみとし、オッズ比等を示さないこと。
④M1mの質問10､11､17､24､29～31について記述しないこと。
⑤栄養法と母親から子どもへの望ましくない行為の関連について、論文で扱わないこと。</t>
    <phoneticPr fontId="2"/>
  </si>
  <si>
    <t>141－①</t>
    <phoneticPr fontId="2"/>
  </si>
  <si>
    <t>繰り返される耳鼻科疾患と睡眠の関係が成長に与える影響について</t>
    <rPh sb="18" eb="20">
      <t>セイチョウ</t>
    </rPh>
    <phoneticPr fontId="2"/>
  </si>
  <si>
    <t>身長、体重</t>
    <phoneticPr fontId="2"/>
  </si>
  <si>
    <t>かかった病気（耳鼻科疾患）、睡眠</t>
    <phoneticPr fontId="2"/>
  </si>
  <si>
    <t>性別、兄弟の有無、受動喫煙、かかった病気（耳鼻科以外）</t>
    <phoneticPr fontId="2"/>
  </si>
  <si>
    <t xml:space="preserve">①1歳データ固定後１年以内に運営委員長に論文原稿を提出すること。
②2歳データ固定後１年以内に運営委員長に論文原稿を提出すること。
③3歳データ固定後１年以内に運営委員長に論文原稿を提出すること。
④4歳以降のデータ利用については改めて今後の募集時に申請を行うこと。
⑤論文テーマに書かれている身体発達という学術用語はないので、「成長」に変更すること。 </t>
    <phoneticPr fontId="2"/>
  </si>
  <si>
    <t>142-①</t>
    <phoneticPr fontId="2"/>
  </si>
  <si>
    <t>両親の労働時間と児の睡眠の関係が成長に与える影響について</t>
    <rPh sb="16" eb="18">
      <t>セイチョウ</t>
    </rPh>
    <phoneticPr fontId="2"/>
  </si>
  <si>
    <t>両親の労働時間、こどもの睡眠</t>
    <phoneticPr fontId="2"/>
  </si>
  <si>
    <t>同居家族、職業、雇用形態、年収、最終学歴</t>
    <phoneticPr fontId="2"/>
  </si>
  <si>
    <t>①1歳データ固定後１年以内に運営委員長に論文原稿を提出すること。
②2歳データ固定後１年以内に運営委員長に論文原稿を提出すること。
③3歳データ固定後１年以内に運営委員長に論文原稿を提出すること。
④4歳以降のデータ利用については改めて今後の募集時に申請を行うこと。
⑤論文テーマに書かれている身体発達という学術用語はないので、「成長」に変更すること。</t>
    <phoneticPr fontId="2"/>
  </si>
  <si>
    <t>愛知</t>
    <rPh sb="0" eb="2">
      <t>アイチ</t>
    </rPh>
    <phoneticPr fontId="2"/>
  </si>
  <si>
    <t>小栗 朋子</t>
    <phoneticPr fontId="2"/>
  </si>
  <si>
    <t>妊婦のカドミウム摂取量と血液中カドミウム濃度との関連</t>
    <phoneticPr fontId="2"/>
  </si>
  <si>
    <t>妊娠中後期の母親の血液中カドミウム濃度（母親・血液中カドミウム濃度測定データ2万人分利用）</t>
    <phoneticPr fontId="2"/>
  </si>
  <si>
    <t>妊娠期（MT1、MT2）母親のカドミウム摂取量の平均値。カドミウム摂取量は、MT1（妊娠前期）およびMT2（妊娠中期）の食物摂取頻度調査（FFQ）から得られた食品摂取量と食品中カドミウム濃度の文献値（農林水産省(2004)農作物等に含まれるカドミウムの実態調査およびJECFA (2006) Safety evaluation of certain contaminants in food等）の積より推定。</t>
    <phoneticPr fontId="2"/>
  </si>
  <si>
    <t>母親の年齢、母親の妊娠前体重および身長より算出したBMI、妊娠中に増加した体重、分娩回数、カドミウムの腸管吸収の影響因子（カルシウム摂取量、亜鉛摂取量（FFQ）、鉄欠乏に関する指標（平均赤血球容積（MCV）および平均赤血球ヘモグロビン濃度（MCHC）のいずれか、薬剤（鉄剤）およびサプリメント（鉄）の摂取状況）、母親の喫煙状況の指標（ブリンクマン指数、喫煙本数×喫煙年数）。</t>
    <phoneticPr fontId="2"/>
  </si>
  <si>
    <t>①プロファイルペーパー5番「妊娠期母親血液中金属類濃度およびその関連要因」が発表された後、全出産時データ固定後（0歳）固定後１年以内（平成29年6月までに）に運営委員長に論文原稿を提出すること。</t>
    <rPh sb="43" eb="44">
      <t>ノチ</t>
    </rPh>
    <phoneticPr fontId="2"/>
  </si>
  <si>
    <t>諸隈 誠一</t>
    <phoneticPr fontId="2"/>
  </si>
  <si>
    <t>妊婦の免疫応答が児の発達に与える影響</t>
    <phoneticPr fontId="2"/>
  </si>
  <si>
    <t xml:space="preserve">睡眠、精神神経発達の関連項目（以下の項目等）
(M-1m): 児の睡眠、反応の様子、泣きに関する項目
(C-0.5y):発達に関する項目
(E15,16),睡眠に関する項目(F17–20)
(C-1.0y):発達に関する項目(C11,D20)）,睡眠に関する項目(E21–24)
(C-1.5y):発達に関する項目(E23),睡眠に関する項目(F24–27)
(C-2.0y):発達に関する項目(E23)
(C-2.5y):発達に関する項目(C5,6)
(C-3.0y):睡眠に関する項目(B4–7),病気や健康に関する項目(C8,9),発達に関する項目(H34)
</t>
    <phoneticPr fontId="2"/>
  </si>
  <si>
    <t xml:space="preserve">妊婦の特異的・非特異的IgE抗体価、末梢血液一般、血液像5分画
（M-T1 生化学検査）
妊婦の既往歴（アレルギー疾患・免疫疾患）（M-T1）、母体感染症（Dr-0m）
臍帯血中非特異的IgE抗体価（Placental Bl）
</t>
    <phoneticPr fontId="2"/>
  </si>
  <si>
    <t xml:space="preserve">胎児機能不全, 臍帯動脈血pH, 妊娠中の年齢、妊娠前・妊娠中のBMI、分娩回数、
妊娠中の体重増加、不妊治療歴、喫煙、飲酒、学歴、職業、収入、父親の年齢、
出生体重・身長、胎盤重量、分娩様式、産科・分娩合併症、
Apgar score、臍帯動脈血pH、生後の発育（身長・体重）、児の身体異常
</t>
    <phoneticPr fontId="2"/>
  </si>
  <si>
    <t>①1歳時データ固定後１年以内（平成31年1月まで）に運営委員長に論文原稿を提出すること。
②2歳時データ固定後１年以内に運営委員長に論文原稿を提出すること。
③3歳時データ固定後１年以内に運営委員長に論文原稿を提出すること。</t>
    <phoneticPr fontId="2"/>
  </si>
  <si>
    <t>荒木 俊介</t>
    <phoneticPr fontId="2"/>
  </si>
  <si>
    <t>母親の就業・復職に影響を与える周産期因子の解明</t>
    <phoneticPr fontId="2"/>
  </si>
  <si>
    <t>婚姻状況、同居状況、家族構成、母親の疾患、世帯年収、父親の疾患、父親の職業、母体の妊娠経過中の合併症、分娩時の年齢、出生時在胎週数、体重、新生児身体異常の有無、母体の産褥経過、児の経過に関する項目、児の身体異常の有無</t>
    <phoneticPr fontId="2"/>
  </si>
  <si>
    <t>妊娠時の職業</t>
  </si>
  <si>
    <t>①1歳時データ固定後１年以内（平成31年1月まで）に運営委員長に論文原稿を提出すること。
②4歳以降のデータ利用については改めて今後の募集時に申請を行うこと。</t>
    <rPh sb="3" eb="4">
      <t>ジ</t>
    </rPh>
    <phoneticPr fontId="2"/>
  </si>
  <si>
    <t>神奈川</t>
    <rPh sb="0" eb="3">
      <t>カナガワ</t>
    </rPh>
    <phoneticPr fontId="2"/>
  </si>
  <si>
    <t>伊藤 秀一</t>
    <phoneticPr fontId="2"/>
  </si>
  <si>
    <t>子どもの予防接種の有無に影響を与える要因</t>
    <phoneticPr fontId="2"/>
  </si>
  <si>
    <t>子どもの予防接種の有無</t>
    <phoneticPr fontId="2"/>
  </si>
  <si>
    <t>母親の教育歴・就業状況・年収・母子の病気の有無・健康診断の受診状況・妊婦健診の受診状況など</t>
    <phoneticPr fontId="2"/>
  </si>
  <si>
    <t>母親の教育歴・就業状況・年収・母子の病気の有無・健康診断の受診状況・妊婦健診の受診状況・兄弟の数と出生順など</t>
    <phoneticPr fontId="2"/>
  </si>
  <si>
    <t>①1歳時データ固定後１年以内（平成31年1月まで）に運営委員長に論文原稿を提出すること。</t>
    <phoneticPr fontId="2"/>
  </si>
  <si>
    <t>吉岡 香絵</t>
    <phoneticPr fontId="2"/>
  </si>
  <si>
    <t>胎児期における先天歯の出現に与える因子の検討</t>
    <phoneticPr fontId="2"/>
  </si>
  <si>
    <t>先天歯の出現</t>
    <phoneticPr fontId="2"/>
  </si>
  <si>
    <t xml:space="preserve">・M-T1：生化学検査（末梢血液一般、アレルゲン、血液像５分画、コレステロール、リン脂質、葉酸）
・M-T1：FFQ（エネルギー、タンパク質、脂質、炭水化物、ビタミンD,K,B1,B2,C、食物繊維、食塩、ヨウ素、ナトリウム、カリウム、カルシウム、マグネシウム、リン、鉄、亜鉛、銅、マンガン、レチノール、クロム、モリブデン、ビオチン）
</t>
    <phoneticPr fontId="2"/>
  </si>
  <si>
    <t xml:space="preserve">母親の年齢、BMI、基礎疾患、妊娠前喫煙歴、妊娠初期喫煙歴、飲酒歴（FFQ）妊娠合併症、心理的ストレス、うつ（K6）、QOL（SF-8）、妊娠方法、出産様式、在胎期間、児の性別、体格（身長・体重・頭囲・胸囲・腹囲）、合併症の有無、ユニットセンター
</t>
    <phoneticPr fontId="2"/>
  </si>
  <si>
    <t>①1歳時データ固定後１年以内（平成31年1月まで）に運営委員長に論文原稿を提出すること。</t>
    <rPh sb="3" eb="4">
      <t>ジ</t>
    </rPh>
    <phoneticPr fontId="2"/>
  </si>
  <si>
    <t>生殖補助医療技術（ART）と出生児の外表の形態形成異常との関連</t>
    <phoneticPr fontId="2"/>
  </si>
  <si>
    <t>外表奇形（直腸肛門閉鎖、顔裂・口唇口蓋裂、無脳・髄膜瘤、腹壁破裂・臍帯ヘルニア、外性器異常、四肢異常）</t>
    <phoneticPr fontId="2"/>
  </si>
  <si>
    <t>今回の妊娠で生殖補助医療技術（ART）の使用の有無とその種類（IVF-ET, ICSI）</t>
    <phoneticPr fontId="2"/>
  </si>
  <si>
    <t>居住地域（ユニットセンター単位）、年齢、教育歴、世帯年収、妊娠回数、流死産歴、排卵誘発剤使用、出生順位、母親基礎疾患（先天性疾患、耐糖能異常・糖尿病など）、TORCH感染症、喫煙、飲酒量、薬物内服（抗けいれん薬、ACE阻害薬など）、母親体格（妊娠前、妊娠期間の変化）、葉酸摂取量、ビタミンA摂取量、出生児の性別；父親の情報（年齢、父親喫煙・飲酒、父親の基礎疾患（先天性疾患など）、父親の過去1年間の薬剤使用・感染症罹患）</t>
    <phoneticPr fontId="2"/>
  </si>
  <si>
    <t>①「全国データを利用した成果発表予定リスト（中心仮説に関わらないもの）」の課題21番（「顕微授精の出生児の先天異常の発生、発育・発達への影響」）は奇形に関するデータに精度上の問題があり、奇形に関する執筆を断念したとのこと。出生児の外表奇形をアウトカムにする際はこの問題に耐えられるような論文を作成すること。
②1歳時データ固定後１年以内（平成31年1月まで）に運営委員長に論文原稿を提出すること。
③2歳時データ固定後１年以内に運営委員長に論文原稿を提出すること。</t>
    <rPh sb="157" eb="158">
      <t>ジ</t>
    </rPh>
    <rPh sb="202" eb="203">
      <t>ジ</t>
    </rPh>
    <phoneticPr fontId="2"/>
  </si>
  <si>
    <t>木村 尚史</t>
    <phoneticPr fontId="2"/>
  </si>
  <si>
    <t>母乳・人工乳育児と児のアトピー性皮膚炎との関連</t>
    <phoneticPr fontId="2"/>
  </si>
  <si>
    <t>児のアトピー性皮膚炎</t>
    <phoneticPr fontId="2"/>
  </si>
  <si>
    <t>母乳、人工乳、混合乳</t>
    <phoneticPr fontId="2"/>
  </si>
  <si>
    <t>母親の年齢、妊娠中の母親の喫煙・飲酒、薬剤利用歴、父親の喫煙、両親の教育歴、世帯収入、栄養摂取状況、出生時の児の体重、単胎・多胎、離乳食の開始時期、両親のアレルギー性疾患の既往歴</t>
    <phoneticPr fontId="2"/>
  </si>
  <si>
    <t xml:space="preserve">①論文に喫煙・家庭内喫煙のオッズ比を示さないこと。
②母親のビタミンD摂取量を共変量として扱うのは可能であるが、児のアトピー性皮膚炎へのオッズ比やリスク比といった指標を論文に記載しないこと。
③1歳時データ固定後１年以内（平成31年1月まで）に運営委員長に論文原稿を提出すること。
</t>
    <phoneticPr fontId="2"/>
  </si>
  <si>
    <t>黒坂 寛</t>
    <phoneticPr fontId="2"/>
  </si>
  <si>
    <t>先天異常（口唇口蓋裂を含む）が摂食行動や誤嚥・誤飲に与える影響</t>
    <phoneticPr fontId="2"/>
  </si>
  <si>
    <t>摂食嚥下障害、異物誤嚥、異物誤飲</t>
  </si>
  <si>
    <t>先天異常（口唇口蓋裂を含む）</t>
    <phoneticPr fontId="2"/>
  </si>
  <si>
    <t>子どもの栄養法（母乳、人工栄養など）、子どもの睡眠時間、両親の学歴、世帯収入</t>
    <phoneticPr fontId="2"/>
  </si>
  <si>
    <t xml:space="preserve">①1歳時データ固定後１年以内（平成31年1月まで）に運営委員長に論文原稿を提出すること。
</t>
    <phoneticPr fontId="2"/>
  </si>
  <si>
    <t>先天異常（口唇口蓋裂を含む）が1歳時の感染症発症に与える影響について</t>
    <phoneticPr fontId="2"/>
  </si>
  <si>
    <t>感染症</t>
    <phoneticPr fontId="2"/>
  </si>
  <si>
    <t>副流煙、子どもの栄養法（母乳、人工栄養など）、子どもの睡眠時間、両親の学歴、世帯収入、居住地域</t>
    <phoneticPr fontId="2"/>
  </si>
  <si>
    <t>Jzn2019070535</t>
    <phoneticPr fontId="36"/>
  </si>
  <si>
    <t>磯 博康</t>
    <phoneticPr fontId="2"/>
  </si>
  <si>
    <t>母親が出産前に有する体の痛みと産後の対児愛着障害との関連</t>
    <phoneticPr fontId="2"/>
  </si>
  <si>
    <t>産後の対児愛着障害（産後1か月、6か月、1年後で検討）</t>
    <phoneticPr fontId="2"/>
  </si>
  <si>
    <t>ベースライン時に中等度以上の体の痛みを有し、且つ健康関連QOLが低い</t>
    <phoneticPr fontId="2"/>
  </si>
  <si>
    <t>年齢、body mass index、摂取カロリー、睡眠時間、運動習慣、喫煙歴、飲酒の有無、抑うつ等の産前合併症、母親の学歴、世帯年収、出生時の児の体重</t>
    <phoneticPr fontId="2"/>
  </si>
  <si>
    <t xml:space="preserve">（出産後１か月後の母親の）エジンバラ産後うつ尺度（M1M質問４、M1m_0410001, M1m_0420001, M1m_0430001, M1m_0440001, M1m_0450001,M1m_0460001, M1m_0470001, M1m_0480001, M1m_0490001, M1m_0500001）
（１歳時の母親の）対児愛着障害スコア（C1Y質問39、C1Y_0390001, C1Y_0390002, C1Y_0390003, C1Y_0390004, C1Y_0390005, C1Y_0390006, C1Y_0390007, C1Y_0390008, C1Y_0390009, C1Y_0390010）
</t>
  </si>
  <si>
    <t xml:space="preserve">（妊娠中の母親の）過去一か月間の体の痛み（MT-1質問21、MT-２質問4）
（妊娠前及び妊娠中の母親の）パートナーからの暴力（MT1_0260001, MT1_0270001, MT2_0130001, MT2_0140001）
</t>
  </si>
  <si>
    <t xml:space="preserve">登録時の母親の年齢（MT1_m_age）、婚姻状況（MT1質問1: MT1_0010001）、同居人の数（MT1質問２： MT1_0020001）、不妊治療の有無（MT1質問10: MT1_0100001）、がん既往（MT1質問11: MT1_0111107）、精神疾患既往（MT1質問11:MT1_0110501, MT1_0110502, MT1_0110503 MT1_0110504, MT1_0110505 MT1_0110506, MT1_0110507, MT1_0110508, MT1_0110509）、発達障害既往（MT1質問11:MT1_0111201, MT1_0111202, MT1_0111203, MT1_0111204）、妊娠中の母親の喫煙歴（MT1質問28:MT1_0280001）、母親の学歴（MT2質問110:MT2_1100001）、世帯収入（MT2質問112:MT2_1120001）、AQ-10-J（MT2質問11:MT2_0110001, MT2_0110002, MT2_0110003, MT2_0110004, MT2_0110005
MT2_0110006, MT2_0110007, MT2_0110008, MT2_0110009, MT2_0110010）、1か月以内の睡眠の深さ（MT2質問45:MT2_0450001）、妊娠中精神疾患併発（合併）（DR0m：Dr0m_0030415）、妊娠中脳梗塞併発（DR0m：Dr0m_0030410）、妊娠中脳出血併発（DR0m：Dr0m_0030411）、妊娠中てんかん併発（合併）（DR0m：Dr0m_0030412）、妊娠中がん併発（合併）（DR0m：Dr0m_0030414）、妊娠中自己免疫性疾患併発（合併）（Dr0m_0020401）、分娩様式（DR0m：Dr0m_0020401）、児の先天奇形（DR0m：Dr0m_0031501）、母乳か人工乳か（M1M質問10: M1m_0100001）、K6スコア（MT1_K6）、妊娠中の１日あたりの身体活動量（MT2_metsmin_av）、ユニットセンターの場所（unit_rc_no）、MT1とMT2回答時の妊娠週数（MT1_pregnancy_w, MT2_pregnancy_w）、妊娠前の体重（m_weightb）、妊娠前の身長（m_height）、出生時の妊娠週数（birth_w）、多胎であるか否か（tatai_final）
</t>
  </si>
  <si>
    <t>Antenatal Pain, Intimate Partner Violence and Maternal Bonding Disorder: A Prospective National Cohort Study, the JECS</t>
    <phoneticPr fontId="2"/>
  </si>
  <si>
    <t>山田　恵子　</t>
  </si>
  <si>
    <t>157－①</t>
    <phoneticPr fontId="2"/>
  </si>
  <si>
    <t>母親の非感染症疾患（妊娠前・妊娠中）と児の先天性心疾患との関連</t>
    <phoneticPr fontId="2"/>
  </si>
  <si>
    <t>児の先天性心疾患</t>
    <phoneticPr fontId="2"/>
  </si>
  <si>
    <t>母親の糖尿病、高血圧等の非感染性疾患(妊娠前・妊娠中)</t>
    <phoneticPr fontId="2"/>
  </si>
  <si>
    <t>妊娠時の年齢、出産回数、在胎週数、出生時体重、単胎・多胎、両親の先天性心疾患の既往歴、母の教育歴、世帯収入、居住地域（普段）、居住地域（妊娠期間中）</t>
    <phoneticPr fontId="2"/>
  </si>
  <si>
    <t>①1歳時データ固定後１年以内（平成31年1月まで）に運営委員長に論文原稿を提出すること。
②2歳時データ固定後１年以内に運営委員長に論文原稿を提出すること。</t>
    <phoneticPr fontId="2"/>
  </si>
  <si>
    <t>160－①</t>
    <phoneticPr fontId="2"/>
  </si>
  <si>
    <t>妊娠中の大豆食品・イソフラボン摂取が児の性腺異常に及ぼす影響</t>
    <phoneticPr fontId="2"/>
  </si>
  <si>
    <t xml:space="preserve">(Dr0m)：新生児の身体異常（停留精巣・非触知精巣）
(Dr1m)：児の身体異常（停留精巣・非触知精巣）
（C-1y）：質問C-11-a 腎臓・泌尿器、生殖器の異常
（C-2y）：質問B-5-a 腎臓・泌尿器、生殖器の異常
 (疾病情報登録調査)： 代謝内分泌・２歳時全固定データ
</t>
    <phoneticPr fontId="2"/>
  </si>
  <si>
    <t xml:space="preserve">妊娠中の大豆食品摂取量・イソフラボン摂取量
 (M-T1) FFQ  
 (M-T2) FFQ 
</t>
    <phoneticPr fontId="2"/>
  </si>
  <si>
    <t>母親の年齢、父親の年齢、妊娠前BMI、分娩回数、不妊治療歴、喫煙、飲酒、学歴、職業、収入、分娩週数、出生体重・身長、胎盤重量、分娩様式、産科・分娩合併症、児の身体異常、児の疾患</t>
  </si>
  <si>
    <t>①1歳時データ固定後１年以内（平成31年1月まで）に運営委員長に論文原稿を提出すること。
②2歳時データ固定後１年以内に運営委員長に論文原稿を提出すること。
③3歳時データ固定後１年以内に運営委員長に論文原稿を提出すること。</t>
    <rPh sb="3" eb="4">
      <t>ジ</t>
    </rPh>
    <rPh sb="48" eb="49">
      <t>ジ</t>
    </rPh>
    <rPh sb="82" eb="83">
      <t>ジ</t>
    </rPh>
    <phoneticPr fontId="2"/>
  </si>
  <si>
    <t>161-①</t>
    <phoneticPr fontId="2"/>
  </si>
  <si>
    <t>妊婦の生活習慣が児の発育・発達に及ぼす影響</t>
    <phoneticPr fontId="2"/>
  </si>
  <si>
    <t xml:space="preserve">睡眠、精神神経発達の関連項目（以下の項目等）
（M-1m）： 児の睡眠、反応の様子、泣きに関する項目
（C-0.5y）：発達に関する項目（E15,16）、睡眠に関する項目（F17–20）
（C-1.0y）：発達に関する項目（C11,D20）、睡眠に関する項目（E21–24）
（C-1.5y）：発達に関する項目（E23）、睡眠に関する項目（F24–27）
（C-2.0y）：発達に関する項目（E23）
（C-2.5y）：発達に関する項目（C5,6）
（C-3.0y）：睡眠に関する項目（B4–7）、病気や健康に関する項目（C8,9）、
発達に関する項目（H34）
</t>
    <phoneticPr fontId="2"/>
  </si>
  <si>
    <t xml:space="preserve">妊婦の睡眠（就寝時間、起床時間、睡眠の質）、妊婦の活動量（以下の項目等）
（M-T1）：F34-41
（M-T2）：F39-54
</t>
    <phoneticPr fontId="2"/>
  </si>
  <si>
    <t xml:space="preserve">胎児機能不全の有無, 臍帯動脈血pH, 妊娠中の年齢、妊娠前・妊娠中のBMI、分娩回数、妊娠中の体重増加、不妊治療歴、喫煙、飲酒、学歴、職業、収入、
父親の年齢、分娩週数、死産、出生体重・身長、胎盤重量、分娩様式、産科・分娩合併症、Apgar score、臍帯動脈血pH、生後の発育（身長・体重）、児の身体異常、児の疾患
</t>
    <phoneticPr fontId="2"/>
  </si>
  <si>
    <t>①1歳時データ固定後１年以内（平成31年1月まで）に運営委員長に論文原稿を提出すること。
②2歳時データ固定後１年以内に運営委員長に論文原稿を提出すること。
③３歳時データ固定後１年以内に運営委員長に論文原稿を提出すること。</t>
    <phoneticPr fontId="2"/>
  </si>
  <si>
    <t>162－①</t>
    <phoneticPr fontId="2"/>
  </si>
  <si>
    <t>妊娠悪阻が児の発育・発達に及ぼす影響</t>
    <phoneticPr fontId="2"/>
  </si>
  <si>
    <t xml:space="preserve">睡眠、精神神経発達の関連項目（以下の項目等）
（M-1m）： 児の睡眠、反応の様子、泣きに関する項目
（C-0.5y）：発達に関する項目（E15,16）、睡眠に関する項目（F17–20）
（C-1.0y）：発達に関する項目（C11,D20）、睡眠に関する項目（E21–24）
（C-1.5y）：発達に関する項目（E23）、睡眠に関する項目（F24–27）
（C-2.0y）：発達に関する項目（E23）
（C-2.5y）：発達に関する項目（C5,6）
（C-3.0y）：睡眠に関する項目（B4–7）、病気や健康に関する項目（C8,9）、
発達に関する項目（H34）
</t>
    <phoneticPr fontId="2"/>
  </si>
  <si>
    <t xml:space="preserve">妊娠悪阻の状況(妊娠中の体重増加の状況を含む) （以下の項目等）
（MT-2）：つわりの状況（F-50）
</t>
    <phoneticPr fontId="2"/>
  </si>
  <si>
    <t xml:space="preserve">胎児機能不全の有無, 臍帯動脈血pH, 妊娠中の年齢、妊娠前・妊娠中のBMI、
分娩回数、妊娠中の体重増加、不妊治療歴、喫煙、飲酒、学歴、職業、収入、
父親の年齢、分娩週数、死産、出生体重・身長、胎盤重量、分娩様式、
産科・分娩合併症、Apgar score、臍帯動脈血pH、
生後の発育（身長・体重）、児の身体異常、児の疾患
</t>
    <phoneticPr fontId="2"/>
  </si>
  <si>
    <t>163－①</t>
    <phoneticPr fontId="2"/>
  </si>
  <si>
    <t>臍帯血IGF-1の決定要因および児の発育・発達に及ぼす影響</t>
    <phoneticPr fontId="2"/>
  </si>
  <si>
    <t>精神神経発達の関連項目（以下の項目等）
（C-0.5y）：発達に関する項目（E15,16）、発育に関する項目（B6–7）、睡眠に関する項目（F17–20）
（C-1.0y）：発育に関する項目(B8）、発達に関する項目（C11,D20）、睡眠に関する項目（E21–24）
（C-1.5y）：発達に関する項目(E23)、睡眠に関する項目（F24–27）
（C-2.0y）：発達に関する項目（E23）
（C-2.5y）：発達に関する項目(C5,6)
（C-3.0y）：発達に関する項目(H34)、発育に関する項目（A3）、睡眠に関する項目（B4–7）</t>
    <phoneticPr fontId="2"/>
  </si>
  <si>
    <t xml:space="preserve">臍帯血IGF-1 
（UCB）：IGF-I(ソマトメジンC)
</t>
    <phoneticPr fontId="2"/>
  </si>
  <si>
    <t>母親の年齢、父親の年齢、母の身長、父の身長、妊娠前・妊娠中のBMI、分娩回数、妊娠中の体重増加、不妊治療歴、喫煙、飲酒、学歴、職業、収入、分娩週数、出生体重・身長、胎盤重量、分娩様式、産科・分娩合併症、Apgar score、臍帯動脈血pH、児の身体異常、児の疾患、児の栄養状態（母乳の有無、離乳食開始時期）、児の育児環境</t>
    <phoneticPr fontId="2"/>
  </si>
  <si>
    <t>妊娠中の母親の心理的ストレスと児の喘息・喘鳴の関連</t>
    <phoneticPr fontId="2"/>
  </si>
  <si>
    <t>喘息、喘鳴</t>
    <phoneticPr fontId="2"/>
  </si>
  <si>
    <t>妊娠中のストレスイベント、抑うつ症状</t>
    <phoneticPr fontId="2"/>
  </si>
  <si>
    <t>両親の喘息既往歴、両親のアレルギー疾患既往歴、両親の喫煙、母親の受動喫煙、母親の教育歴、世帯収入、DV、児の性別</t>
    <phoneticPr fontId="2"/>
  </si>
  <si>
    <t xml:space="preserve">①母親の喫煙（受動喫煙も含め）を共変量として扱うのは可能であるが、児の呼吸器症状へのオッズ比やリスク比といった指標を論文に記載しないこと。
②1歳時データ固定後１年以内（平成31年1月まで）に運営委員長に論文原稿を提出すること。 </t>
    <phoneticPr fontId="2"/>
  </si>
  <si>
    <t>養育者のメディア使用時間と養育者側因子および育児状況の検討</t>
    <phoneticPr fontId="2"/>
  </si>
  <si>
    <t xml:space="preserve">【養育者と養育者周辺環境の因子】婚姻状況、不妊治療の有無、妊娠中の飲酒・喫煙の有無、妊娠前・妊娠中のテレビ視聴時間・ゲーム実施時間、妊娠中の携帯電話・メール使用、妊娠中の他者とのつながり、妊娠中のDVの有無、両親の最終学歴、世帯の収入、婚姻状況、妊娠前の職種、妊娠前後の職業変化、EPDSスコア、bonding scaleスコア、K6スコア、児への話しかけの頻度、授乳中の母の行動、児をゆさぶったことの有無、新生児期のテレビ視聴・メディア使用状況、パートナーの育児協力状況、ストレスイベントの有無、子育て支援者の有無、他の保護者との交流、児との外出頻度、児と遊ぶ機会、児と過ごす時間、保育園通園の有無と開始年齢
【育児環境に関する因子】児へテレビを視聴させる時間、他の保護者との交流、児との外出頻度、読み聞かせの頻度、児と遊ぶ機会、生活リズム（一定の就寝時刻か）、離乳食開始時期、パートナーと子について話す機会、事故（誤嚥、誤飲、外傷、熱傷）の既往の有無
</t>
    <phoneticPr fontId="2"/>
  </si>
  <si>
    <t>養育者が児のそばでメディアを使用する時間</t>
    <phoneticPr fontId="2"/>
  </si>
  <si>
    <t>【児】在胎週数、出生体重・身長・頭囲、性別、家族構成（第○子）、発育、発達、基礎疾患（新生児身体異常）の有無
【養育者】性別、年齢、妊娠中併存症の有無、産科・分娩合併症の有無、分娩様式、ASD傾向（母・父）</t>
    <phoneticPr fontId="2"/>
  </si>
  <si>
    <t xml:space="preserve">1歳データ固定後1年以内
</t>
    <phoneticPr fontId="2"/>
  </si>
  <si>
    <t xml:space="preserve">父親の育児休業取得が母親と育児に与える影響の検討 </t>
    <phoneticPr fontId="2"/>
  </si>
  <si>
    <t>EPDSスコア、bonding scaleスコア、K6スコア、パートナーの育児協力状況・満足度、子育て支援者の有無、児と遊ぶ機会、児へテレビを視聴させる時間、他の保護者との交流、児との外出頻度、読み聞かせの頻度、生活リズム（一定の就寝時刻か）、パートナーと子について話す機会、事故（誤嚥、誤飲、外傷、熱傷）歴の有無</t>
    <phoneticPr fontId="2"/>
  </si>
  <si>
    <t>父親の育児休業取得の有無とその期間</t>
    <phoneticPr fontId="2"/>
  </si>
  <si>
    <t>【児関連の因子】在胎週数、出生体重・身長・頭囲、性別、家族構成（第○子）、妊娠中併存症の有無、産科・分娩合併症の有無、分娩様式、発育、発達、基礎疾患（新生児身体異常）の有無、両親の年齢、両親の最終学歴、世帯の収入、婚姻状況、ASD傾向（母、父）ストレスイベントの有無、子育て支援者の有無、児と過ごす時間、保育園通園の有無と開始年齢、父親の職業と労働時間、出産直後の母親のうつ傾向</t>
    <phoneticPr fontId="2"/>
  </si>
  <si>
    <t>母親の妊娠前及び妊娠中の体格と出生児への栄養法の関連（母乳による育児の確立を促すための妊娠中の体重増加の推奨量の探究）</t>
    <phoneticPr fontId="2"/>
  </si>
  <si>
    <t>母乳による育児期間、特に完全母乳による育児期間</t>
    <phoneticPr fontId="2"/>
  </si>
  <si>
    <t>母親の体格（妊娠前身長・体重、妊娠初期・中期・後期体重、分娩直前体重）</t>
    <phoneticPr fontId="2"/>
  </si>
  <si>
    <t>母親年齢、両親教育歴、等価所得、婚姻状態、母親就労状況、同居家族・居住形態、妊娠・分娩回数、母親基礎疾患・薬剤治療歴、不妊治療、望まない妊娠か、母親の喫煙・飲酒習慣、妊娠・分娩異常、分娩時妊娠週数、分娩様式、出生体重、新生児の異常、母乳栄養確立に関わるケア・母児分離、国際カップルか、医師指示による母乳栄養中止、児の経過異常、育児協力の程度</t>
    <phoneticPr fontId="2"/>
  </si>
  <si>
    <t xml:space="preserve">①1歳時データ固定後１年以内（平成31年1月まで）に運営委員長に論文原稿を提出すること。
</t>
    <rPh sb="3" eb="4">
      <t>ジ</t>
    </rPh>
    <phoneticPr fontId="2"/>
  </si>
  <si>
    <t>ドメスティックバイオレンスと児の外傷及び熱傷との関連</t>
    <phoneticPr fontId="2"/>
  </si>
  <si>
    <t>外傷、熱傷・火傷、骨折</t>
    <phoneticPr fontId="2"/>
  </si>
  <si>
    <t>パートナーからの侮辱・暴力（DV）</t>
  </si>
  <si>
    <t>母親の年齢・学歴・飲酒・喫煙、父親の年齢・学歴・飲酒・喫煙、同居の有無、第何子か、児の性別、世帯収入</t>
    <phoneticPr fontId="2"/>
  </si>
  <si>
    <t>池原 賢代</t>
    <phoneticPr fontId="2"/>
  </si>
  <si>
    <t>母親のアルコール摂取とアトピー性皮膚炎との関連</t>
    <phoneticPr fontId="2"/>
  </si>
  <si>
    <t>児の1歳時点でのアトピー性皮膚炎・湿疹</t>
    <phoneticPr fontId="2"/>
  </si>
  <si>
    <t>アルコール摂取量（MT1_alc、MT2_alc）</t>
    <phoneticPr fontId="2"/>
  </si>
  <si>
    <t>母親の年齢、母親の学歴、世帯収入、母親の喫煙、父親の喫煙、妊娠糖尿病の有無、妊娠糖尿病の有無、母親のアレルギー性疾患の既往歴、母乳育児の有無、離乳食の有無、ペットの有無、在胎週数、出生時体重、児の性別</t>
    <phoneticPr fontId="2"/>
  </si>
  <si>
    <t>①論文に喫煙・家庭内喫煙のオッズ比を示さないこと。
②1歳時データ固定後１年以内（平成31年1月まで）に運営委員長に論文原稿を提出すること。</t>
    <phoneticPr fontId="2"/>
  </si>
  <si>
    <t>妊娠中の母親の日常生活における身体活動量と乳児期のアレルギー症状との関連</t>
    <phoneticPr fontId="2"/>
  </si>
  <si>
    <t>生後12か月でのアレルギー症状（皮疹・湿疹、喘息様症状、食物アレルギーに関する症状、アトピー性皮膚炎・気管支喘息・食物アレルギーの既往）の有無・アレルギー症状による夜間覚醒の頻度</t>
    <phoneticPr fontId="2"/>
  </si>
  <si>
    <t>妊娠中の母親の日常生活における身体活動量</t>
    <phoneticPr fontId="2"/>
  </si>
  <si>
    <t>地域、母親の年齢、BMI、婚姻歴、雇用形態、世帯収入、学歴、妊娠期での喫煙の有無（受動喫煙を含む）、妊娠期のストレス、両親のアレルギー性疾患の既往、早産の有無</t>
    <phoneticPr fontId="2"/>
  </si>
  <si>
    <t>①母親の喫煙（受動喫煙も含め）を共変量として扱うのは可能であるが、児の呼吸器症状へのオッズ比やリスク比といった指標を論文に記載しないこと。
②論文に喫煙・家庭内喫煙のオッズ比を示さない。
③共変量に室内環境を含まないこと。
④共変量として早産の有無（妊娠週数）を用いて解析する際は、課題番号132と協議すること。
⑤早産の有無（妊娠週数）に関する解析結果（オッズ比等）を論文に表記しないこと。
⑥1歳時データ固定後１年以内（平成31年1月まで）に運営委員長に論文原稿を提出すること。</t>
    <phoneticPr fontId="2"/>
  </si>
  <si>
    <t>植田 紀美子</t>
    <phoneticPr fontId="2"/>
  </si>
  <si>
    <t>ダウン症候群の子どもを持つ母親の子どもへの愛着の変化―診断後から1年の変化－</t>
    <phoneticPr fontId="2"/>
  </si>
  <si>
    <t>母親の児への愛着感情の変化（子どもが1歳時と0歳時の愛着感情の差）</t>
    <phoneticPr fontId="2"/>
  </si>
  <si>
    <t>対象者の児がDSであること</t>
    <phoneticPr fontId="2"/>
  </si>
  <si>
    <t>母親の因子（年齢、教育、就労状況、婚姻状況、収入、胎児期の子どもへの愛着、抑うつ状況、望まない妊娠、母親の性格（不安・脅迫的か）、周産期の母親へのサポート、パートナーとの関係性、ソーシャルサポート、分娩様式、母親の健康状態、出産直後の子どもとの時間）、子どもの因子（新生児合併症、出生体重、在胎週数）</t>
    <phoneticPr fontId="2"/>
  </si>
  <si>
    <t xml:space="preserve">①抑うつ症状を評価する関連指標と子どもへの愛着の関連性、リスク推定値については算出せず、議論・検討も行わないこと。
②妊娠を知った時の気持ちは調整因子のみとし、オッズ比等を示さないこと。
③1歳時データ固定後１年以内（平成31年1月までに）に運営委員長に論文原稿を提出すること。
</t>
    <phoneticPr fontId="2"/>
  </si>
  <si>
    <t>馬場 幸子　</t>
    <phoneticPr fontId="2"/>
  </si>
  <si>
    <t>過去の流産回数と産後うつの関連について</t>
    <phoneticPr fontId="2"/>
  </si>
  <si>
    <t>生後１ヶ月時および生後６ヶ月時の産後うつ</t>
    <phoneticPr fontId="2"/>
  </si>
  <si>
    <t>過去の流産歴及び不育症治療の有無</t>
    <phoneticPr fontId="2"/>
  </si>
  <si>
    <t>母親の年齢、経産、不妊治療、不育症治療、既往歴（膠原病関連）、出産時妊娠週数、学歴あるいは世帯収入、新生児合併症、&lt;地域&gt;</t>
    <phoneticPr fontId="2"/>
  </si>
  <si>
    <t>①ソーシャルキャピタル関連の指標は共変量としてのみ扱い、オッズ比やリスク 比といった指標を論文内に記載しないこと。
②1歳時データ固定後１年以内（平成31年1月まで）に運営委員長に論文原稿を 提出すること。</t>
    <phoneticPr fontId="2"/>
  </si>
  <si>
    <t>分娩様式・無痛分娩と産後うつの関連について</t>
    <phoneticPr fontId="2"/>
  </si>
  <si>
    <t>分娩様式（経膣、誘発/促進、予定帝王切開、緊急帝王切開）及び無痛分娩（硬膜外、硬脊麻、傍頚管ブロック）の有無</t>
    <phoneticPr fontId="2"/>
  </si>
  <si>
    <t>母親の年齢、経産、不妊治療、出産時妊娠週数、アプガースコア、学歴あるいは世帯収入、&lt;地域&gt;</t>
    <phoneticPr fontId="2"/>
  </si>
  <si>
    <t xml:space="preserve">①ソーシャルキャピタル関連の指標は共変量としてのみ扱い、オッズ比やリスク比といった指標を論文内に記載しないこと。
②1歳時データ固定後１年以内（平成31年1月まで）に運営委員長に論文原稿を 提出すること。
③$748と$749は一つの論文とはせず、1歳時データ固定後１年以内に二つの論文と して提出すること。（一つの論文にまとめる予定ならば、$748と$749をまとめた申請を出し直すこと。） </t>
    <phoneticPr fontId="2"/>
  </si>
  <si>
    <t>無痛分娩と児への愛着の関連について</t>
    <phoneticPr fontId="2"/>
  </si>
  <si>
    <t>一歳時の児への愛着</t>
    <phoneticPr fontId="2"/>
  </si>
  <si>
    <t>無痛分娩（硬膜外、硬脊麻、傍頚管ブロック）</t>
    <phoneticPr fontId="2"/>
  </si>
  <si>
    <t>母親の年齢、経産、不妊治療、出産時妊娠週数、アプガースコア、産後うつ、学歴あるいは世帯収入）、地域</t>
    <phoneticPr fontId="2"/>
  </si>
  <si>
    <t xml:space="preserve">①出産後の愛着をアウトカムとして、流産経験および不妊治療の有無を共変量とした解析は行わないこと。
②抑うつ症状を評価する関連指標と子どもへの愛着の関連性、リスク推定値については算出せず、議論・検討も行わないこと。
③1歳時データ固定後１年以内（平成31年1月まで）に運営委員長に論文原稿を提出すること。
</t>
    <phoneticPr fontId="2"/>
  </si>
  <si>
    <t>179－①</t>
    <phoneticPr fontId="2"/>
  </si>
  <si>
    <t>千葉</t>
    <phoneticPr fontId="2"/>
  </si>
  <si>
    <t>櫻井 健一</t>
    <phoneticPr fontId="2"/>
  </si>
  <si>
    <t>抗生物質の使用状況と1歳時及び3歳時のcardio-metabolic healthとの関連</t>
    <phoneticPr fontId="2"/>
  </si>
  <si>
    <t>子供1歳児及び３歳時の身長、体重（BMI Z scoreなど）</t>
    <phoneticPr fontId="2"/>
  </si>
  <si>
    <t>妊娠中母親の抗生物質使用状況および1歳までの抗生物質使用状況</t>
    <phoneticPr fontId="2"/>
  </si>
  <si>
    <t>両親身長・体重、両親年齢、社会経済的因子、妊娠中合併症、出生体重・身長、子供の疾患歴、母親生活（活動）状況、抗ウイルス薬、抗真菌薬</t>
    <phoneticPr fontId="2"/>
  </si>
  <si>
    <t>①1歳時データ固定後１年以内（平成31年1月まで）に運営委員長に論文原稿を提出すること。
②3歳時データ固定後１年以内に運営委員長に論文原稿を提出すること。</t>
    <phoneticPr fontId="2"/>
  </si>
  <si>
    <t>髙橋 俊文</t>
    <phoneticPr fontId="2"/>
  </si>
  <si>
    <t>月経異常が妊娠帰結・児に与える影響</t>
    <phoneticPr fontId="2"/>
  </si>
  <si>
    <t>流産、死産（子宮内胎児死亡）、分娩週数、妊娠高血圧症候群、常位胎盤早期剥離、前置胎盤、分娩様式、分娩所要時間、分娩時出血量、胎盤重量、児性別、児体重、児身長、Apgar score、先天異常の有無、1歳児発達異常</t>
    <phoneticPr fontId="2"/>
  </si>
  <si>
    <t>月経異常</t>
    <phoneticPr fontId="2"/>
  </si>
  <si>
    <t>子宮腺筋症、子宮筋腫、不妊治療内容、本人喫煙、年収</t>
    <phoneticPr fontId="2"/>
  </si>
  <si>
    <t>多嚢胞性卵巣症候群が妊娠帰結・児に与える影響</t>
    <phoneticPr fontId="2"/>
  </si>
  <si>
    <t>多嚢胞性卵巣症候群</t>
    <phoneticPr fontId="2"/>
  </si>
  <si>
    <t>子宮腺筋症、子宮筋腫、不妊治療内容、本人喫煙、年収、妊娠初期HbA1c、初経年齢</t>
    <phoneticPr fontId="2"/>
  </si>
  <si>
    <t>①1歳時データ固定後１年以内（平成31年1月まで）に運営委員長に論文原稿を提出すること。</t>
  </si>
  <si>
    <t>184－①</t>
    <phoneticPr fontId="2"/>
  </si>
  <si>
    <t>兵庫</t>
    <rPh sb="0" eb="2">
      <t>ヒョウゴ</t>
    </rPh>
    <phoneticPr fontId="2"/>
  </si>
  <si>
    <t>德田 成美</t>
    <phoneticPr fontId="2"/>
  </si>
  <si>
    <t>望まない妊娠を経て獲得される親子関係</t>
    <phoneticPr fontId="2"/>
  </si>
  <si>
    <t>K6、赤ちゃんへの気持ち質問票、EPDS、PSI</t>
    <phoneticPr fontId="2"/>
  </si>
  <si>
    <t>妊娠発覚時の気分</t>
    <phoneticPr fontId="2"/>
  </si>
  <si>
    <t>年齢、婚姻状況、同居者情報、出生順位、流産・死産経験、不妊治療歴、親の既往歴、QOL、DV、喫煙歴、就業歴、服薬歴、飲酒歴、胎動、両親の自閉傾向、ライフイベント、ダイエット経験、睡眠状態、つわり、ペットの有無、学歴、経済状況、Social capital、家事育児状況、母子接触状況、子どもの様子、子どもの泣き方、子どもの睡眠状況、子育ての様子、親の健康状態、集団生活歴、揺さぶられっこ、子どもの既往歴、子どもの成長状況、子どもの自閉傾向、健康状態、妊娠状況　引っ越し状況、子どもの発達で気になること</t>
    <phoneticPr fontId="2"/>
  </si>
  <si>
    <t>①赤ちゃんへの気持ち質問票（M-1m C16, C-0.5y D14, C1.0y H39）についてをアウトカムとしないこと。
②1歳時データ固定後１年以内（平成31年1月まで）に運営委員長に論文原稿を提出すること。
③３歳時データ固定後１年以内に運営委員長に論文原稿を提出すること。</t>
    <rPh sb="112" eb="113">
      <t>ジ</t>
    </rPh>
    <phoneticPr fontId="2"/>
  </si>
  <si>
    <t>185－①</t>
    <phoneticPr fontId="2"/>
  </si>
  <si>
    <t>澤井 英明</t>
    <phoneticPr fontId="2"/>
  </si>
  <si>
    <t>胎児骨系統疾患児の出生頻度についての研究</t>
    <phoneticPr fontId="2"/>
  </si>
  <si>
    <t>骨系統疾患で生まれた新生児の出生頻度</t>
    <phoneticPr fontId="2"/>
  </si>
  <si>
    <t>遺伝性素因（親由来の遺伝または突然変異）</t>
    <phoneticPr fontId="2"/>
  </si>
  <si>
    <t>①1歳時データ固定後１年以内（平成31年1月まで）に運営委員長に論文原稿を提出すること。
②3歳時データ固定後１年以内に運営委員長に論文原稿を提出すること。</t>
    <rPh sb="3" eb="4">
      <t>ジ</t>
    </rPh>
    <rPh sb="48" eb="49">
      <t>ジ</t>
    </rPh>
    <phoneticPr fontId="2"/>
  </si>
  <si>
    <t>188－①</t>
    <phoneticPr fontId="2"/>
  </si>
  <si>
    <t>大矢 幸弘</t>
    <rPh sb="0" eb="2">
      <t>オオヤ</t>
    </rPh>
    <rPh sb="3" eb="5">
      <t>ユキヒロ</t>
    </rPh>
    <phoneticPr fontId="2"/>
  </si>
  <si>
    <t>FFQから推定される妊娠期の野菜摂取と一歳児のアレルギー発症</t>
    <phoneticPr fontId="2"/>
  </si>
  <si>
    <t xml:space="preserve">児のアレルギーに関する項目（以下）
(C-1.0y)(C-2.0y)(C-3.0y): 喘息、アトピー性皮膚炎、アレルギー性鼻炎に関する項目
</t>
    <phoneticPr fontId="2"/>
  </si>
  <si>
    <t xml:space="preserve">妊娠中に摂取した野菜・野菜に関連する栄養素　に関する項目
（M-T1 FFQ） (M-T2 FFQ)：野菜摂取に関する項目 (βカロチン、ビタミンA、αトコフェロール、ビタミンK、葉酸、ビタミンC、水溶性食物繊維、不溶性食物繊維、総食物繊維) の摂取量、食品群（野菜、緑色野菜、フルーツ）
</t>
    <phoneticPr fontId="2"/>
  </si>
  <si>
    <t xml:space="preserve">母体情報（年齢、体重、身長、妊娠中体重増加量、合併症、既往歴、不妊治療歴、妊娠歴など）生活習慣（喫煙、飲酒、運動など）食生活習慣（外食の頻度、食事回数、間食の有無、味付けの情報、食べる早さの情報、サプリメント摂取の情報、つわりの情報など）
両親の社会学的要因(学歴、年収、職業など) 
父親の情報（出生体重、出生週数、年齢、体重、身長、喫煙、既往歴など）
出産・新生児情報（出生体重、出生週数、分娩様式、児の性別、Apgar scoreなど）
産後母体情報（授乳関連など）
児の生活環境に関する情報（受動喫煙、睡眠状況、食事、居住環境、保育園、習い事など）
</t>
    <phoneticPr fontId="2"/>
  </si>
  <si>
    <t>①論文に喫煙・家庭内喫煙のオッズ比を示さない。
②1歳時データ固定後１年以内（平成31年1月まで）に運営委員長に論文原稿を提出すること。
③2歳時データ固定後１年以内に運営委員長に論文原稿を提出すること。
④3歳時データ固定後１年以内に運営委員長に論文原稿を提出すること。</t>
    <phoneticPr fontId="2"/>
  </si>
  <si>
    <t>191－①</t>
    <phoneticPr fontId="2"/>
  </si>
  <si>
    <t>菅沼 成文</t>
    <phoneticPr fontId="2"/>
  </si>
  <si>
    <t>カンガルーケアと乳幼児期の身体発達、睡眠指標、精神発達への影響</t>
    <phoneticPr fontId="2"/>
  </si>
  <si>
    <t>身体発達指標、睡眠指標、乳幼児期の精神発達指標(ASQ)</t>
    <phoneticPr fontId="2"/>
  </si>
  <si>
    <t>カンガルーケア</t>
    <phoneticPr fontId="2"/>
  </si>
  <si>
    <t>両親の年齢, 妊婦住所, 母親体重, 母親身長, 妊娠時の喫煙・飲酒、妊娠期の異常、児の性別、在胎週数、出生月、胎児数、出生順位、母親の産後うつ、地域（都市部・それ以外｝、保育園・託児所等の利用状況、児の栄養法、児の体格指標、児の病歴、母親の婚姻状況、就業状況、最終学歴、家計所得、家族の喫煙、兄弟の数、遺伝的素因、育児環境因子、両親の出生体重、母親の社会的つながり、母親の子への愛着、ライフイベント</t>
    <phoneticPr fontId="2"/>
  </si>
  <si>
    <t xml:space="preserve">①共変量（特に妊娠期の異常）について、オッズ比は記載しないこと。
②共変量（特に両親の年齢）について、オッズ比は記載しないこと。
③飲酒量のカテゴリ化やオッズ比などは記載しないこと。
④共変量（特に育児環境因子・母親の社会的つながり・母親の子への愛着）について、オッズ比は記載しないこと。
⑤睡眠指標として、新生児期の睡眠時間（M-1M 質問27）を使用しないこと。
⑥1歳時データ固定後１年以内（平成31年1月までに）に運営委員長に論文原稿を提出すること。
⑦3歳時データ固定後１年以内に運営委員長に論文原稿を提出すること。
</t>
    <phoneticPr fontId="2"/>
  </si>
  <si>
    <t xml:space="preserve">ＲＳウイルス（RS-virus）感染症に対するリスク因子の検討およびパリビズマブ接種（抗ＲＳウイルスヒト化モノクローナル抗体）の予防効果の検討と費用対効果分析
</t>
    <phoneticPr fontId="2"/>
  </si>
  <si>
    <t>ＲＳウイルスへの罹患</t>
    <phoneticPr fontId="2"/>
  </si>
  <si>
    <t>パリビズマブ接種（(商品名：シナジス[Synagis])</t>
    <phoneticPr fontId="2"/>
  </si>
  <si>
    <t>母親の妊娠中の因子（母親の年齢, 妊婦住所, 体重, 身長, 喫煙、生化学検査の結果）、出生時の因子（児の性別、出生体重、在胎週数、出生月）、家庭環境因子（地域｛都市部・それ以外｝、保育園・託児所等の利用状況、児の栄養法、児の病歴（特に気管支肺異形成症・先天性心疾患(CHD)・免疫不全・ダウン症候群の診断の有無）、母親の婚姻状況、就業状況、最終学歴、家計所得、家族の喫煙、兄弟の数）、遺伝的素因（両親の呼吸器関連疾患への既往歴）</t>
    <phoneticPr fontId="2"/>
  </si>
  <si>
    <t>前田 長正</t>
    <phoneticPr fontId="2"/>
  </si>
  <si>
    <t>外因性オキシトシンのbonding scaleへの影響</t>
    <phoneticPr fontId="2"/>
  </si>
  <si>
    <t>1M,6M,1Yのbonding scale</t>
    <phoneticPr fontId="2"/>
  </si>
  <si>
    <t>誘発分娩時の母体へのオキシトシン投与</t>
    <phoneticPr fontId="2"/>
  </si>
  <si>
    <t>出生時体重、アプガースコア、分娩様式、産科・分娩合併症、妊娠中に併発している疾患（合併症）、地域差、母親の年齢、妊娠週数</t>
    <phoneticPr fontId="2"/>
  </si>
  <si>
    <t xml:space="preserve">①対児愛着と産後うつの関連性及びリスク評価は記述しないこと。論文内(Discussion も含めて) でも両者の関連性については記述しないこと。
②1歳時データ固定後１年以内（平成31年1月までに）に運営委員長に論文原稿を提出すること。
</t>
    <phoneticPr fontId="2"/>
  </si>
  <si>
    <t>甲信</t>
    <rPh sb="0" eb="1">
      <t>コウ</t>
    </rPh>
    <rPh sb="1" eb="2">
      <t>シン</t>
    </rPh>
    <phoneticPr fontId="2"/>
  </si>
  <si>
    <t>稲葉 雄二</t>
    <phoneticPr fontId="2"/>
  </si>
  <si>
    <t>母親の就労が児の発育に与える影響について</t>
    <phoneticPr fontId="2"/>
  </si>
  <si>
    <t>児の体重増加</t>
    <phoneticPr fontId="2"/>
  </si>
  <si>
    <t>児が1歳の時の母親の就労の有無、仕事時間、保育所や託児所へ通所を開始した時期、離乳食の開始時期、食物アレルギーの有無、基礎疾患の有無</t>
    <phoneticPr fontId="2"/>
  </si>
  <si>
    <t>甲信</t>
    <rPh sb="0" eb="2">
      <t>コウシン</t>
    </rPh>
    <phoneticPr fontId="2"/>
  </si>
  <si>
    <t>大西 一成</t>
    <phoneticPr fontId="2"/>
  </si>
  <si>
    <t>妊娠初期・中期における血中スギ特異的IgE濃度と花粉飛散時期との関係</t>
    <phoneticPr fontId="2"/>
  </si>
  <si>
    <t>血中スギ特異的IgE濃度及びクラス判定</t>
    <phoneticPr fontId="2"/>
  </si>
  <si>
    <t>採血時期の各地域の花粉飛散量</t>
  </si>
  <si>
    <t>207－①</t>
    <phoneticPr fontId="2"/>
  </si>
  <si>
    <t>血中スギ特異的IgEクラス判定とアレルギー性鼻炎（花粉症）との関係</t>
    <phoneticPr fontId="2"/>
  </si>
  <si>
    <t>アレルギー性鼻炎（花粉症）</t>
    <phoneticPr fontId="2"/>
  </si>
  <si>
    <t>①1歳時データ固定後１年以内（平成31年1月までに）に運営委員長に論文原稿を提出すること。
②3歳時データ固定後１年以内に運営委員長に論文原稿を提出すること。</t>
    <rPh sb="3" eb="4">
      <t>ジ</t>
    </rPh>
    <rPh sb="49" eb="50">
      <t>ジ</t>
    </rPh>
    <phoneticPr fontId="2"/>
  </si>
  <si>
    <t>先天異常（口唇口蓋裂を含む）が母親の鬱及び産後うつに与える影響の検討</t>
    <phoneticPr fontId="2"/>
  </si>
  <si>
    <t>産後うつ、両親のうつ傾向</t>
    <phoneticPr fontId="2"/>
  </si>
  <si>
    <t>母親の睡眠時間、母親の栄養状態、両親の学歴、世帯収入、両親の年齢、BMI、K6、EPDS、Bonding scale、喫煙、飲酒、病歴、収入、児の性別、その他の先天異常、児の発達・発育</t>
    <phoneticPr fontId="2"/>
  </si>
  <si>
    <t>①タイトルの「鬱」を「うつ」にすること。
②妊婦のEPA・DHAサプリメント摂取と母親のうつ及び産後うつとの関連に関する統計量は論文に記載しないこと。
③1歳時データ固定後１年以内（平成31年1月まで）に運営委員長に論文原稿を提出すること。</t>
    <phoneticPr fontId="2"/>
  </si>
  <si>
    <t>絹巻 恵子</t>
    <phoneticPr fontId="2"/>
  </si>
  <si>
    <t>妊娠期の薬剤（特に、解熱鎮痛薬）の服用と新生児のアレルギー症状発症リスクについて</t>
    <phoneticPr fontId="2"/>
  </si>
  <si>
    <t xml:space="preserve">１）新生児の喘息・喘鳴
２）新生児のアトピー性皮膚炎
</t>
    <phoneticPr fontId="2"/>
  </si>
  <si>
    <t>妊婦の薬剤（特に、解熱鎮痛薬）の服用の有無</t>
    <phoneticPr fontId="2"/>
  </si>
  <si>
    <t>母親（年齢、過去の妊娠・分娩歴、分娩時妊娠週数、教育歴、世帯収入、喫煙状況、アルコール摂取状況、サプリメント（V.D）摂取状況、合併症、ストレス（うつ）、喘息等のアレルギー、服薬歴、基礎疾患）、児（性別、合併症、出生時体重）</t>
    <phoneticPr fontId="2"/>
  </si>
  <si>
    <t>①喫煙ならびにビタミンD摂取との関係については交絡因子に留め、実際の解析結果を論文に明記しないこと。
②在胎週数は共変数のみとし、オッズ比等を記述しないこと。
③分娩様式は共変数のみとし、オッズ比等を記述しないこと。
④抗生剤に関する結果を論文に記載しないこと。
⑤1歳時データ固定後１年以内（平成31年1月まで）に運営委員長に論文原稿を提出すること。</t>
    <phoneticPr fontId="2"/>
  </si>
  <si>
    <t>ドメスティックバイオレンスと児の体格との関連</t>
    <phoneticPr fontId="2"/>
  </si>
  <si>
    <t>出生時から1歳時までの体格（体重、身長、頭囲、胸囲）</t>
    <phoneticPr fontId="2"/>
  </si>
  <si>
    <t>パートナーからの侮辱・暴力（DV）</t>
    <phoneticPr fontId="2"/>
  </si>
  <si>
    <t>母親の年齢・学歴・飲酒・喫煙、父親の年齢・学歴・飲酒・喫煙、同居の有無、第何子か、児の性別、単胎・多胎、先天性疾患の有無</t>
    <phoneticPr fontId="2"/>
  </si>
  <si>
    <t>①子どもの聴覚と児の精神発達に与える影響については論文に記載しないこと。
②1歳時データ固定後１年以内（平成31年1月まで）に運営委員長に論文原稿を提出すること。</t>
    <phoneticPr fontId="2"/>
  </si>
  <si>
    <t>妊娠中の母親の食事および父親の食事（特に多価不飽和脂肪酸摂取）と1歳時のcardio-metabolic healthとの関連</t>
    <phoneticPr fontId="2"/>
  </si>
  <si>
    <t>子供1歳児の身長、体重（BMI Z scoreなど）</t>
    <phoneticPr fontId="2"/>
  </si>
  <si>
    <t>妊娠中母親の食事内容（FFQ）、父親の食事内容（FFQ）</t>
    <phoneticPr fontId="2"/>
  </si>
  <si>
    <t>両親身長・体重、両親年齢、社会経済的因子、妊娠中合併症、出生体重・身長、子供の疾患歴、母親生活（活動）状況</t>
    <phoneticPr fontId="2"/>
  </si>
  <si>
    <t>①1歳時データ固定後１年以内（平成31年１月まで）に運営委員長に論文原稿を提出すること。</t>
    <phoneticPr fontId="2"/>
  </si>
  <si>
    <t>目澤 秀俊</t>
    <phoneticPr fontId="2"/>
  </si>
  <si>
    <t>母乳育児が1歳時の母の抑うつ発生に関わる因子の検証</t>
    <phoneticPr fontId="2"/>
  </si>
  <si>
    <t>6ヶ月時のESPD、1歳時のK6</t>
    <phoneticPr fontId="2"/>
  </si>
  <si>
    <t>母乳育児期間、母乳育児の有無、6ヶ月・１歳時の母乳回数</t>
    <phoneticPr fontId="2"/>
  </si>
  <si>
    <t>母親の出産時年齢、精神神経発達疾患の既往歴（うつ病、自律神経失調症、不安障害、統合失調症、てんかん、ADHD、LD、ASD）、薬物歴（SSRI, SSRI以外、抗不安薬、抗精神病薬、バルプロ酸、抗てんかん薬、炭酸リチウム、その他の向精神薬）、職種、妊娠前の父親からのDV、婚姻状況、初産・経産、喫煙、飲酒、母親の学歴、世帯年収、職種、妊娠初期のSF-8、妊娠初期のK6、妊娠中期のSF-8、妊娠中期のK6、妊娠発覚時の気持ち、妊娠中の睡眠習慣、妊娠中の父親からのDV、妊娠合併症（血栓症、妊娠糖尿病、妊娠高血圧症候群、胎児機能不全、子宮内感染）、出生週数、出生体重、児の合併症・疾患発生、多胎、出生後のサポート、子供のそだてづらさ、子供への愛着形成、（FFQ）、（サプリメント歴）、（妊娠中期のソーシャルキャピタル）</t>
    <phoneticPr fontId="2"/>
  </si>
  <si>
    <t>①【生後1ヶ月～6ヶ月の母乳育児期間、母乳育児の有無、母乳回数】と、【生後1ヶ月～6ヶ月の産後うつ状態】との関連について、解析結果を論文中に記載しない。すなわち、解析するアウトカムは1歳時の母の抑うつに限定する。
②課題番号144の論文公開後に投稿を行う。（ただし、1歳時データ固定1年半後まで。）
③ソーシャルキャピタルと産後うつとの関連については記述しないこと。ソーシャルキャピタル関連の指標は共変量としてのみ扱い、オッズ比やリスク比といった指標を論文内に記載しないこと。
④共変量については調整するのみとしオッズ比は出さないこと。</t>
    <rPh sb="110" eb="112">
      <t>バンゴウ</t>
    </rPh>
    <rPh sb="144" eb="145">
      <t>ゴ</t>
    </rPh>
    <phoneticPr fontId="2"/>
  </si>
  <si>
    <t>佐藤 晶子　</t>
    <phoneticPr fontId="2"/>
  </si>
  <si>
    <t>ソーシャルキャピタルが子どもへの不適切な関わり（チャイルド・マルトリートメント）に与える影響について</t>
    <phoneticPr fontId="2"/>
  </si>
  <si>
    <t xml:space="preserve">M-1m 質問24、質問31、C-6m質問9、児の体格（経時的変化、各質問紙）、予防接種状況（C-2.0y）、健診受診歴（各質問紙）、PSI、睡眠時間・就寝時間（各質問紙）、入浴（C-1.5y質問28－30、C-3.0y 質問32、33）
</t>
    <phoneticPr fontId="2"/>
  </si>
  <si>
    <t xml:space="preserve">ソーシャルキャピタル（C-2.5y質問12－18、M-T2質問114－121）
social relationships（C-1.0y、C-2.0y、C-3.0y）、social bond(C-2.5y)
</t>
    <phoneticPr fontId="2"/>
  </si>
  <si>
    <t>養育者の心理的状況（EPDS, K6など）、養育者の健康状態（SF-8）、世帯属性（婚姻形態、父母の職種、収入、学歴など）、子どもの属性（性別、出産順位、疾患の有無など）、育児のサポート体制、育児状況（遊ぶ時間、メディア利用など）、子どもの発達（ASQ）、地域情報</t>
    <phoneticPr fontId="2"/>
  </si>
  <si>
    <t>①ソーシャルキャピタルと産後うつとの関連については論文に記載しないこと。
②1歳時データ固定後１年以内（平成31年1月まで）に運営委員長に論文原稿を提出すること。
③2歳時データ固定後１年以内に運営委員長に論文原稿を提出すること。
④3歳時データ固定後１年以内に運営委員長に論文原稿を提出すること。</t>
    <rPh sb="40" eb="41">
      <t>ジ</t>
    </rPh>
    <rPh sb="85" eb="86">
      <t>ジ</t>
    </rPh>
    <rPh sb="119" eb="120">
      <t>ジ</t>
    </rPh>
    <phoneticPr fontId="2"/>
  </si>
  <si>
    <t>妊婦の牛乳摂取と子どもの体格</t>
    <phoneticPr fontId="2"/>
  </si>
  <si>
    <t>出生時の体格</t>
    <phoneticPr fontId="2"/>
  </si>
  <si>
    <t>①乳製品摂取量、頻度、②乳製品由来のmacronutrient</t>
    <phoneticPr fontId="2"/>
  </si>
  <si>
    <t>妊婦の年齢、既往歴、学歴、職業、収入、妊娠前のBMI、妊娠中の体重増加、父母の身長、喫煙、アルコール、妊婦健診の回数、婚姻状態、初産の有無、子どもの性別、妊娠週数、総エネルギー摂取量、分娩方法、IGF-1</t>
    <phoneticPr fontId="2"/>
  </si>
  <si>
    <t>①総タンパク質と出生体重・SGAとの関連を記載しないこと。
②1歳時データ固定後１年以内（平成31年1月まで）に運営委員長に論文原稿を提出すること。</t>
    <phoneticPr fontId="2"/>
  </si>
  <si>
    <t>226－①</t>
    <phoneticPr fontId="2"/>
  </si>
  <si>
    <t>超早期adiposity reboundと母乳中止時期、離乳食開始時期との関連について</t>
    <phoneticPr fontId="2"/>
  </si>
  <si>
    <t>母乳中止時期、離乳食開始時期。</t>
    <phoneticPr fontId="2"/>
  </si>
  <si>
    <t>両親の身長、体重、BMI、年齢、ライフスタイル（食習慣、喫煙、運動量）、社会経済的条件、授乳の様子、保育園・託児所情報、母親の理想とする体重やダイエット経験の有無など</t>
    <phoneticPr fontId="2"/>
  </si>
  <si>
    <t xml:space="preserve">① 2，3歳児データ固定後１年以内に運営委員長に論文原稿を提出すること。
② 4歳以降のデータ利用については改めて今後の募集時に申請を行うこと。
</t>
    <phoneticPr fontId="2"/>
  </si>
  <si>
    <t>23－①</t>
    <phoneticPr fontId="2"/>
  </si>
  <si>
    <t>※ASQ利用
優先執筆権は2019年12月末まで</t>
    <rPh sb="4" eb="6">
      <t>リヨウ</t>
    </rPh>
    <rPh sb="7" eb="9">
      <t>ユウセン</t>
    </rPh>
    <rPh sb="9" eb="11">
      <t>シッピツ</t>
    </rPh>
    <rPh sb="11" eb="12">
      <t>ケン</t>
    </rPh>
    <rPh sb="17" eb="18">
      <t>ネン</t>
    </rPh>
    <rPh sb="20" eb="21">
      <t>ガツ</t>
    </rPh>
    <rPh sb="21" eb="22">
      <t>マツ</t>
    </rPh>
    <phoneticPr fontId="2"/>
  </si>
  <si>
    <t>森信 繁</t>
  </si>
  <si>
    <t>母親および父親の年齢と自閉症、自閉症スペクトラム障害の関連性について
(母親および父親の年齢と自閉症スペクトラム障害の関連について)</t>
    <phoneticPr fontId="2"/>
  </si>
  <si>
    <t>自閉症、自閉症スペクトラム障害
児の自閉症スペクトラム障害</t>
    <phoneticPr fontId="2"/>
  </si>
  <si>
    <t>母親または父親の加齢
父親および母親の年齢・父親と母親の年齢のギャップ</t>
    <phoneticPr fontId="2"/>
  </si>
  <si>
    <t>（母親要因）前回出産との間隔・出産回数・不妊治療の有無・葉酸・妊娠中と出産時の異常所見（GDMやPIH等合併症・早産・胎位異常・胎児仮死等）
（両親）BMI・喫煙・飲酒・社会経済的要因（教育歴・収入・婚姻状況等）
（児の要因）在胎週数・出生体重（含SGA）・性別</t>
    <phoneticPr fontId="2"/>
  </si>
  <si>
    <t>①1歳時データ固定後１年以内（平成31年1月まで）に運営委員長に論文原稿を提出すること。
②2歳時データ固定後１年以内に運営委員長に論文原稿を提出すること。
③3歳時データ固定後１年以内に運営委員長に論文原稿を提出すること。
④今回の申請内容は「全国データを利用した成果発表予定リスト（中心仮説に関わらないもの）」の課題23番（｢母親および父親の自閉症、自閉症スペクトラム障害の関連性について」）に追加とする。</t>
    <rPh sb="177" eb="180">
      <t>ジヘイショウ</t>
    </rPh>
    <phoneticPr fontId="2"/>
  </si>
  <si>
    <r>
      <t xml:space="preserve">山﨑 圭子
</t>
    </r>
    <r>
      <rPr>
        <sz val="10"/>
        <rFont val="ＭＳ ゴシック"/>
        <family val="3"/>
        <charset val="128"/>
      </rPr>
      <t>小椋　佐奈衣</t>
    </r>
    <r>
      <rPr>
        <strike/>
        <sz val="10"/>
        <rFont val="ＭＳ ゴシック"/>
        <family val="3"/>
        <charset val="128"/>
      </rPr>
      <t xml:space="preserve">
</t>
    </r>
    <r>
      <rPr>
        <sz val="10"/>
        <rFont val="ＭＳ ゴシック"/>
        <family val="3"/>
        <charset val="128"/>
      </rPr>
      <t>※令和元年10月1日変更</t>
    </r>
    <rPh sb="14" eb="16">
      <t>レイワ</t>
    </rPh>
    <rPh sb="16" eb="18">
      <t>ガンネン</t>
    </rPh>
    <rPh sb="20" eb="21">
      <t>ガツ</t>
    </rPh>
    <rPh sb="22" eb="23">
      <t>ニチ</t>
    </rPh>
    <rPh sb="23" eb="25">
      <t>ヘンコウ</t>
    </rPh>
    <phoneticPr fontId="2"/>
  </si>
  <si>
    <t>妊娠中から産後6Mまでの期間の母親の精神健康（抑うつ傾向）と児の発達障害、特に6M及び1YのASQとの関連について</t>
  </si>
  <si>
    <t>自閉症、自閉症スペクトラム障害（6か月、1歳児のASQスコア）</t>
  </si>
  <si>
    <t>心理的ストレス、母親の精神健康（特に抑うつ傾向（産後1か月、6か月のEPDS））</t>
  </si>
  <si>
    <t>母親年齢、出産歴、妊娠中精神健康（K6）、年収、教育歴、児の性別、在胎週数、出生時体格、ストレスになりうる出来事（6M）、ﾊﾟｰﾄﾅｰの育児参加</t>
    <phoneticPr fontId="2"/>
  </si>
  <si>
    <t>① 1歳までのデータの全固定後1年以内に投稿する。
② ESSNCE徴候をアウトカムとする場合は、高知ユニットセンターが発表した後とする。
③ 両親の年齢・飲酒、喫煙、妊娠期の異常・妊娠合併症・胎盤の異常・分娩時の異常・出生時の異常、乳幼児期の発達チェック項目・睡眠等を調整因子（共変量、層別化）として用いることは可能であるが、それらと自閉症・自閉スペクトラム障害との関係（解析結果）を論文に記載しない。</t>
    <phoneticPr fontId="2"/>
  </si>
  <si>
    <t>(1)1歳時データの全固定後1年以内</t>
    <phoneticPr fontId="2"/>
  </si>
  <si>
    <t>西原 進吉</t>
  </si>
  <si>
    <t>妊娠中のカフェイン摂取が子どもの精神発達に与える影響</t>
  </si>
  <si>
    <t>0歳時，1歳時，2歳時のASQスコア（児の精神発達状況）</t>
  </si>
  <si>
    <t>胎児期の母の日本茶やコーヒーなどのカフェイン摂取頻度，もしくは，摂取頻度から推定されるカフェイン摂取量</t>
  </si>
  <si>
    <t>母の年齢、妊娠前体重、身長、出産歴、妊娠中体重増加量、妊娠中喫煙、飲酒、カフェイン摂取、児の性別、在胎週数 母のうつ（エジンバラ）</t>
  </si>
  <si>
    <t>① 1歳時データの全固定後1年以内に投稿する。（(1)関係）
② 2歳時データの全固定後1年以内に投稿する。（(2)関係）
③ カフェイン摂取量の計算式などをエコチル調査内で共有できるように考える。
④ SSRIとバルプロ酸を交絡因子（共変量）として使用する場合は、基礎属性等のテーブルにデータを掲載しない。あるいは登録番号58の論文が発表後に、データを載せる。
⑤ 喫煙、飲酒、親の年齢、心理的ストレス、親のうつ傾向、妊娠・分娩の異常、社会経済的要因を交絡要因（共変量）として取り扱うことは可能であるが、これらと子どもの精神発達との関係についての解析結果を論文に記載しない。あるいは、当該テーマが発表されてから、データを載せる。</t>
    <phoneticPr fontId="2"/>
  </si>
  <si>
    <t>95-①</t>
    <phoneticPr fontId="2"/>
  </si>
  <si>
    <t xml:space="preserve">(1)出産までのデータの全固定後1年以内
</t>
    <phoneticPr fontId="2"/>
  </si>
  <si>
    <t>藤枝 幹也</t>
  </si>
  <si>
    <t>育児や母親の社会的つながり、児に対する愛着が児の発達に与える影響</t>
  </si>
  <si>
    <t>児の発達（ASQによるCommunication、Gross Motor、Fine Motor、Problem Solving、Personal-Socialを使用する）
ただし、出産時全固定データを用いた解析では、児の発育（体重・身長・胸囲・頭囲・手足の動き、物音や呼びかけに反応するか・ものが見えているかどうか等）・泣きや睡眠のパターンをアウトカムとする。</t>
    <phoneticPr fontId="2"/>
  </si>
  <si>
    <t>育児（児にTVを見せる時間、母親が児とすごす時間、母親との外出機会、パートナーの育児参加など）、母親の社会的つながり、児に対する愛着
ただし、出産時全固定データを用いた解析では、母親の社会的つながりは共変量としてのみ扱う（オッズ比などは記載しない。）。</t>
    <phoneticPr fontId="2"/>
  </si>
  <si>
    <t>母親の年齢、両親の学歴、在胎週数、出産体重、婚姻状況、家族構成、両親の仕事、母親の精神状態、母親・父親・受動喫煙の有無、飲酒、妊娠期の異常、児の健康状態、児の先天奇形・疾患、妊娠期間の異常（早産）、妊娠合併症、胎盤の異常（前置胎盤・常位胎盤早期剥離）、分娩時の異常、母乳時期</t>
    <phoneticPr fontId="2"/>
  </si>
  <si>
    <t>① 出産までのデータの全固定後1年以内に投稿する。（(1)関係）
② 1歳時データの全固定後1年以内に投稿する。（(2)関係）
③ 2歳時データの全固定後1年以内に投稿する。（(3)関係）
④ 3歳時データの全固定後1年以内に投稿する。（(4)関係）
⑤ 飲酒の有無のみを共変量とし、飲酒量を層別化あるいは連続数として使用しないこと。飲酒のオッズ比など、飲酒による影響を論文に記載しない。
⑥ 妊娠中のサプリメント摂取に関する統計解析結果に触れない。
⑦ 4歳以降のデータを用いた成果発表の可否の審査は保留する。</t>
    <phoneticPr fontId="2"/>
  </si>
  <si>
    <t>95-②</t>
    <phoneticPr fontId="2"/>
  </si>
  <si>
    <t>143－①</t>
    <phoneticPr fontId="2"/>
  </si>
  <si>
    <t>安光ラヴェル香保子</t>
    <phoneticPr fontId="2"/>
  </si>
  <si>
    <t>「母親のビタミンD摂取」と「児の発達全般（身体的及び精神神経発達）」について</t>
    <phoneticPr fontId="2"/>
  </si>
  <si>
    <t>児の発達全般について：低出生体重・SGA・児の発達全般（骨・歯に関する発達、Autism Spectrum Disorders、ADHD、Learning Disabilities、言語の遅れ等。精神神経発達障害については正式な診断がつくのは早くても１歳以降になるため、まずはM-1m, Dr-1mまでの情報（＝出産までの全固定データ）で、児の発達全般・泣きや睡眠のパターンを将来の発達障害を予測する早期徴候としてのアウトカムとし、第一報を投稿する。
１歳データ固定後以降は、１年毎に、質問票のASQ、SRS-P、ESSENCE-Q、SDQ等でアウトカム測定を代替し、成長の過程で発達障害の早期発見の手がかりとなるようなtrajectoryも分析をする。疾患情報登録等で診断の確認が出来た時点で、その結果を最終のアウトカムとする。
先行研究ではADHDやASDなど発達障害がある児は、アレルギー疾患がある場合が多い、と言う結果がでているものもあり、両親・児のアレルギーについては、既に採択されている課題72との重複を避けるため、アウトカムにせず、共変量として扱う。</t>
    <phoneticPr fontId="2"/>
  </si>
  <si>
    <t>ビタミンD（日照時間・戸外での活動時間・日焼け止めの使用・食事・出産時期等）</t>
  </si>
  <si>
    <t>•両親に関するもの：年齢・既往歴（特に発達障害および精神疾患について）・身長・体重・職業等による化学物質曝露（鉛等）・精神及び身体の健康状態・喫煙・飲酒・学歴・収入・アレルギー疾患
•母親に関するもの：不妊治療の有無・妊娠中および産後うつ・パートナーと関係・子どもに対する気持ち・ストレス・ビタミンD以外のサプリメント摂取
•児に関するもの：食事・保育園通園状況・外遊びの時間・アレルギー疾患
• アウトカム：アウトカムとして見ている疾患間の相関も精査する
•その他：室内アレルゲン（ペット・ダニ等）</t>
    <phoneticPr fontId="2"/>
  </si>
  <si>
    <t>①1歳データ固定後１年以内に運営委員長に論文原稿を提出すること。
②2歳データ固定後１年以内に運営委員長に論文原稿を提出すること。
③3歳データ固定後１年以内に運営委員長に論文原稿を提出すること。
④4歳以降のデータ利用については改めて今後の募集時に申請を行うこと。
⑤共変量として飲酒を、量まで含めないこと。
⑥サプリメントは共変量のみとし、オッズ比等を記述しないこと。</t>
    <phoneticPr fontId="2"/>
  </si>
  <si>
    <t>159-①</t>
    <phoneticPr fontId="2"/>
  </si>
  <si>
    <t>實藤 雅文</t>
    <phoneticPr fontId="2"/>
  </si>
  <si>
    <t>児の発育と精神神経発達の関連</t>
    <phoneticPr fontId="2"/>
  </si>
  <si>
    <t xml:space="preserve">児の行動・精神神経発達に関連する項目
(C-0.5y): 行動・発達(E15,16)
(C-1.0y): 発達(D20)
(C-1.5y): 発達(E23)
(C-2.0y): 発達(E23)
(C-2.5y): 発達・行動(C5,6)
(C-3.0y): 発達(H34)
</t>
    <phoneticPr fontId="2"/>
  </si>
  <si>
    <t xml:space="preserve">児の発育に関連する項目
(Dr-0m): 児の身長・体重・頭囲・胸囲
(Dr-1m): 児の身長・体重・頭囲・胸囲
(C-0.5y): 児の身長・体重・頭囲・胸囲(B7)
(C-1.0y): 児の身長・体重・頭囲・胸囲(B8)
(C-1.5y): 児の身長・体重(B6)
(C-2.0y): 児の身長・体重・頭囲(B3)
(C-2.5y): 児の身長・体重・頭囲(B3)
(C-3.0y): 児の身長・体重・頭囲(B3)
</t>
    <phoneticPr fontId="2"/>
  </si>
  <si>
    <t>①児の発育・発達に生得的に関わる項目（両親の年齢・既往歴・身長・体重・学歴、母の薬剤・サプリメント・妊娠期間・妊娠合併症などの経過、児の性別・出生体重・Apgar・身体計測・身体異常・疾患）、②児の発育・発達に環境要因として関わる項目（両親の職業と労働時間・世帯収入・人種・ストレス・心理健康状態、母親の授乳・愛着・社会的サポート、児の出生月・栄養法・保育・睡眠・家庭環境・育児環境・メディア曝露）</t>
    <phoneticPr fontId="2"/>
  </si>
  <si>
    <t>京都</t>
    <phoneticPr fontId="2"/>
  </si>
  <si>
    <t>平林 今日子</t>
    <phoneticPr fontId="2"/>
  </si>
  <si>
    <t>母親の労働状況が子どもの発達に及ぼす影響について</t>
    <phoneticPr fontId="2"/>
  </si>
  <si>
    <t>ASQによる発達評価</t>
    <phoneticPr fontId="2"/>
  </si>
  <si>
    <t>母親の職業・労働内容とその時間</t>
    <phoneticPr fontId="2"/>
  </si>
  <si>
    <t>両親の既往、両親の喫煙、受動喫煙、母親の飲酒（妊娠中）、両親が扱った化学物質等、父親の職業・雇用形態・労働時間、両親の学歴、世帯収入、母親のソーシャルキャピタル、妊娠週数、出生体重、新生児の身体異常、同居家族（産後）、産んですぐ抱っこしたか、母子同室の有無、新生児への話しかけ、授乳開始時期、母乳か人工栄養か、授乳の際の行動、母親のストレス、児の健康状態・成長状況、揺さぶりの有無、児の睡眠時間、児の身長・体重、集団生活の有無、児の疾患、母親の健康状態、母親が子どもと遊ぶ機会・子どもと過ごす時間、育児に関するソーシャルキャピタル、等</t>
    <phoneticPr fontId="2"/>
  </si>
  <si>
    <t>①育児に関する共変量については、調整因子としてのみ扱い、オッズ比は出さないこと。
②1歳時データ固定後１年以内（平成31年1月まで）に運営委員長に論文原稿を提出すること。</t>
    <phoneticPr fontId="2"/>
  </si>
  <si>
    <t>180-①</t>
    <phoneticPr fontId="2"/>
  </si>
  <si>
    <t>妊娠後期に胎児発育不全と診断されて出生した児の発達予後</t>
    <phoneticPr fontId="2"/>
  </si>
  <si>
    <t>ASQ-3（コミュニケーション、粗大運動、微細運動、問題解決、個人-社会の各項目）の出産後１年ならびに３年の各点数</t>
    <phoneticPr fontId="2"/>
  </si>
  <si>
    <t>妊娠後期におけるFGRの診断</t>
    <phoneticPr fontId="2"/>
  </si>
  <si>
    <t>妊娠中期に母親の夜勤労働の頻度、両親の出産時年齢、地域（ユニットセンター単位）、両親の学歴、両親の収入、長子の数、妊娠を知った時の気持ち、妊娠中の抑うつ、妊娠中期の飲酒と喫煙、妊娠中期の父親の喫煙、妊娠中期の受動喫煙、妊娠中の身体活動と労働、妊娠中期の血圧、妊娠後期の血圧、産科合併症、新生児の先天異常、産後うつ（M-1m:エジンバラ産後うつ病質問票）、母親の対児愛着、母親の児への関わり、パートナーの育児協力、母親以外の協力</t>
    <phoneticPr fontId="2"/>
  </si>
  <si>
    <t xml:space="preserve">①早期産児のみの解析とする。
②正期産児も含めての解析する場合は、1歳時データ固定後1年以降、3歳時データ固定後1年以降の投稿とする。
③産科合併症など共変量については、オッズ比を出さないこと。
④1歳時データ固定後１年以内（平成31年1月まで）に運営委員長に論文原稿を提出すること。
⑤3歳時データ固定後１年以内に運営委員長に論文原稿を提出すること。
</t>
    <phoneticPr fontId="2"/>
  </si>
  <si>
    <t>186－①</t>
    <phoneticPr fontId="2"/>
  </si>
  <si>
    <t>小林 喜子</t>
    <phoneticPr fontId="2"/>
  </si>
  <si>
    <t>妊娠中・分娩時の麻酔が小児（胎児）の成長・発達に与える影響について</t>
  </si>
  <si>
    <t>身体的・精神的発達（年齢毎の身長・体重とASQ-3）</t>
    <phoneticPr fontId="2"/>
  </si>
  <si>
    <t>妊婦への麻酔</t>
    <phoneticPr fontId="2"/>
  </si>
  <si>
    <t>先天性疾患、妊娠・分娩時の異常</t>
    <phoneticPr fontId="2"/>
  </si>
  <si>
    <t>①1歳時データ固定後１年以内（平成31年1月まで）に運営委員長に論文原稿を提出すること。
②2歳時データ固定後１年以内に運営委員長に論文原稿を提出すること。</t>
    <rPh sb="3" eb="4">
      <t>ジ</t>
    </rPh>
    <rPh sb="48" eb="49">
      <t>ジ</t>
    </rPh>
    <phoneticPr fontId="2"/>
  </si>
  <si>
    <t>193ー①</t>
    <phoneticPr fontId="2"/>
  </si>
  <si>
    <t>子供の聴覚と精神発達及び体格への影響</t>
    <rPh sb="12" eb="14">
      <t>タイカク</t>
    </rPh>
    <phoneticPr fontId="2"/>
  </si>
  <si>
    <t>ＡＳＱ、身長・体重、パートナーからの侮辱・暴力（ＤＶ）</t>
    <phoneticPr fontId="2"/>
  </si>
  <si>
    <t>出生週数、性別、Apgar、出生体重、身長・体重、新生児黄疸・合併症、母体感染症、母体合併症、産科合併症、先天性疾患、父母の病歴、父母の喫煙状況、父母のアルコール摂取状況、妊娠初期の心身状況、騒音環境、父母の職業状況、最終学歴、年収、parity</t>
    <phoneticPr fontId="2"/>
  </si>
  <si>
    <t xml:space="preserve">①共変量（特に産科的異常）については調整のみにとどめオッズ比は記載しないこと。
②共変量に両親の年齢を追加する場合は、調整のみにとどめオッズ比オッズ比は記載しないこと。
③飲酒量のカテゴリ化やオッズ比などは記載しないこと。
④共変量に、育児・母親の社会的つながり・児に対する愛着などを追加する場合は調整のみにとどめオッズ比は記載しないこと。
⑤1歳時データ固定後１年以内（平成31年1月までに）に運営委員長に論文原稿を提出すること。
⑥2歳時データ固定後１年以内に運営委員長に論文原稿を提出すること。
⑦3歳時データ固定後１年以内に運営委員長に論文原稿を提出すること。
⑧タイトルの「身体発達」は「体格」と修正すること。
</t>
    <phoneticPr fontId="2"/>
  </si>
  <si>
    <t>195－①</t>
    <phoneticPr fontId="2"/>
  </si>
  <si>
    <t>安光ラヴェル 香保子</t>
    <phoneticPr fontId="2"/>
  </si>
  <si>
    <t>父親のBMIと児の発達（自閉症スペクトラム障害・ADHD・LD等）について</t>
    <phoneticPr fontId="2"/>
  </si>
  <si>
    <t xml:space="preserve">ASQ の点数
児の精神神経発達について：精神神経発達障害については正式な診断がつくのは１歳以降であることが多く、また診断についてはC-3yにて「自閉症または類縁障がい」（質問9）で初めて訊いているため、まずは１歳データ固定後以降、質問票のASQ、ESSENCE-Q、SRS-P、SDQの結果などを診断の代替として暫定的なアウトカムとし、疾患情報登録等で診断の確認が出来た時点で、最終的なアウトカムとする。
 最終的なアウトカムは、自閉症スペクトラム障害（Autism Spectrum Disorders）、注意欠陥・多動性障害(Attention Deficit Hyperactivity Disorder) 、学習障害（Learning Disability）、発達性協調運動障害(Developmental Coordination Disorder)、言語障害（Speech Impediment）、知的障害等とする。
</t>
    <phoneticPr fontId="2"/>
  </si>
  <si>
    <t xml:space="preserve">父親のBMI </t>
    <phoneticPr fontId="2"/>
  </si>
  <si>
    <t xml:space="preserve">・両親に関する変数：年齢・教育・収入・雇用形態・職業・喫煙・飲酒・糖尿病・神経および精神の既往歴（本来は発達障害の既往症を見るべきであるが、出産までの全固定データでは一般的有病率よりかなり低く、既往歴だけでは十分な情報でないため、AQによる自閉傾向のデータも参考とする。）
・母親に関する変数：BMI・妊娠中増加体重・分娩歴・不妊治療の有無・葉酸摂取・向精神薬・妊娠糖尿病(GDM)・妊娠高血圧（PIH）・分娩様式・EPDS・育児ストレス
・児に関する変数：性別・出生体重（含SGA）・在胎週数・身長・体重・保育園通園の有無・同居家族の人数・病歴
</t>
    <phoneticPr fontId="2"/>
  </si>
  <si>
    <t>210－①</t>
    <phoneticPr fontId="2"/>
  </si>
  <si>
    <t>※ASQ利用</t>
    <rPh sb="4" eb="6">
      <t>リヨウ</t>
    </rPh>
    <phoneticPr fontId="2"/>
  </si>
  <si>
    <t>児の保育と精神神経発達の関連</t>
    <phoneticPr fontId="2"/>
  </si>
  <si>
    <t xml:space="preserve">行動・精神神経発達に関連する項目
(C-0.5y): 行動・発達(E15,16)
(C-1.0y): 発達(D20)
(C-1.5y): 発達(E23)
(C-2.0y): 発達(E23)
(C-2.5y): 発達・行動(C5,6)
(C-3.0y): 発達(H34)
</t>
    <phoneticPr fontId="2"/>
  </si>
  <si>
    <t xml:space="preserve">児の保育に関連する項目
(C-0.5y): 保育(C8)
(C-1.0y): 保育(G27)
(C-2.0y): 保育(G36)
(C-3.0y): 保育(35)
※「保育」とは、保育園・託児所・幼稚園など家庭以外の場所で集団生活をする状況を指し、その経験の有無・開始時期・日数・時間を暴露要因とする。
</t>
    <phoneticPr fontId="2"/>
  </si>
  <si>
    <t>①児の発達に生得的に関わる項目（両親の年齢・既往歴・学歴、母の薬剤・サプリメント・妊娠期間・母体感染・妊娠合併症などの経過、児の性別・出生体重・Apgar・身体計測・身体異常・疾患）、②児の発達に環境要因として関わる項目（両親の職業と労働時間・世帯収入・人種・ストレス・心理健康状態、母親の授乳・愛着・社会的サポート、児の出生月・栄養法・睡眠・家庭環境・育児環境・メディア曝露）</t>
    <phoneticPr fontId="2"/>
  </si>
  <si>
    <t xml:space="preserve">①1歳時データ固定後１年以内（平成31年1月まで）に運営委員長に論文原稿を提出すること。
②2歳時データ固定後１年以内に運営委員長に論文原稿を提出すること。
③3歳時データ固定後１年以内に運営委員長に論文原稿を提出すること。 </t>
    <phoneticPr fontId="2"/>
  </si>
  <si>
    <t>10</t>
    <phoneticPr fontId="2"/>
  </si>
  <si>
    <t>2016年以降</t>
  </si>
  <si>
    <t>辻 真弓</t>
  </si>
  <si>
    <t>妊婦の喫煙並びに家庭内喫煙が食事アレルギー発症・増悪に及ぼす影響について</t>
  </si>
  <si>
    <t>食事アレルギー</t>
  </si>
  <si>
    <t>コチニンの利用も含む（確認済み）</t>
    <phoneticPr fontId="2"/>
  </si>
  <si>
    <t>2016年以降
（3歳時のアトピー性皮膚炎・食物アレルギーの軽快度合いを加味）</t>
    <phoneticPr fontId="2"/>
  </si>
  <si>
    <t>大西 一成</t>
  </si>
  <si>
    <t>幼少期の各種アレルゲン曝露がアトピー性皮膚炎発症・増悪に及ぼす影響について</t>
  </si>
  <si>
    <t>アトピー性皮膚炎</t>
  </si>
  <si>
    <t>室内アレルゲン（ダニなど）
食事からのアレルゲン</t>
    <phoneticPr fontId="2"/>
  </si>
  <si>
    <t>詳細調査の利用も含む（確認済み）</t>
    <phoneticPr fontId="2"/>
  </si>
  <si>
    <t>23-2</t>
    <phoneticPr fontId="2"/>
  </si>
  <si>
    <t>(2)2歳データ固定後1年以内
(3)3歳データ固定後1年以内</t>
    <phoneticPr fontId="2"/>
  </si>
  <si>
    <t>36-2</t>
    <phoneticPr fontId="2"/>
  </si>
  <si>
    <t>父親の体格と食習慣が次世代に及ぼす影響</t>
  </si>
  <si>
    <t>児の出生後の体格</t>
  </si>
  <si>
    <t>特に父親の食習慣や体格（肥満の有無）</t>
  </si>
  <si>
    <t>母親年齢、母親の妊娠前BMI、妊娠中の体重増加量、母親の喫煙状態、妊娠合併症の有無、在胎週数、経産数、児性別、父親年齢、父親BMI、父親基礎疾患、父親の喫煙状態、父親の食習慣</t>
    <phoneticPr fontId="2"/>
  </si>
  <si>
    <t>① 3歳までのデータの全固定後1年以内に投稿する。
② 4歳以降のデータを用いた成果発表の可否の審査は保留する。
③ 共変量については、オッズ比やリスク比等の指標を記載しないか、あるいは、各共変量を主要因として扱う論文テーマの執筆後に論文に記載する。</t>
    <phoneticPr fontId="2"/>
  </si>
  <si>
    <t>2歳までのデータの全固定後1年以内</t>
  </si>
  <si>
    <t>妊娠中に母親が受けたストレスや鬱の指標と児のアトピー性皮膚炎の発症との関連</t>
  </si>
  <si>
    <t>アトピー性皮膚炎の発症(1Y質問11-b、2Y 質問6-a)</t>
  </si>
  <si>
    <t>大きなストレス(MT1、 MT2質問12) 、K6</t>
  </si>
  <si>
    <t>① 2歳までのデータの全固定後1年以内に投稿する。
② 4歳以降のデータを用いた成果発表の可否の審査は保留する。
③ 共変量（父母の妊娠中の喫煙、妊娠中の受動喫煙）については、オッズ比やリスク比等の指標を記載しないか、あるいは、各共変量を主要因として扱う論文テーマの執筆後に論文に記載する。
④ 室内アレルゲン、食事からのアレルゲン摂取を共変量としていないが、それらを交絡因子として用いるときには改めて申請する。</t>
    <phoneticPr fontId="2"/>
  </si>
  <si>
    <t>生殖補助医療（ART）と自閉症、自閉症スペクトラム障害の関連性について</t>
  </si>
  <si>
    <t>自閉症、自閉症スペクトラム障害</t>
  </si>
  <si>
    <t>① 3歳までのデータの全固定後1年以内に投稿する。
② ESSNCE徴候をアウトカムとする場合は、高知ユニットセンターが発表した後とする。
③ 両親の年齢・飲酒、喫煙、妊娠期の異常・妊娠合併症・胎盤の異常・分娩時の異常・出生時の異常、乳幼児期の発達チェック項目・睡眠等を調整因子（共変量、層別化）として用いることは可能であるが、それらと自閉症・自閉スペクトラム障害との関係（解析結果）を論文に記載しない。</t>
    <phoneticPr fontId="2"/>
  </si>
  <si>
    <t>妊娠中の向精神薬服用と児の発達障害との関連性</t>
  </si>
  <si>
    <t>児の心理発達・行動及び情緒の障害（自閉スペクトラム症・注意欠如多動症等）</t>
  </si>
  <si>
    <t>母親の分娩時年齢、婚姻、妊娠・分娩歴、生殖医療の有無、収入、両親の学歴、仕事、家族構成、母親の周産期・産後の精神状態等
妊娠期の喫煙（母親・父親・受動喫煙）の有無、アルコール摂取の有無、妊娠中の合併症、早産、糖尿病、妊娠糖尿病、高血圧、妊娠高血圧症候群、精神疾患、神経疾患、てんかん、甲状腺疾患等の有無、妊娠期のその他の向精神薬と薬剤・サプリメントの服用の有無、児の先天奇形・疾患等</t>
    <phoneticPr fontId="2"/>
  </si>
  <si>
    <t>荒木 敦子</t>
  </si>
  <si>
    <t>妊娠中の葉酸サプリメント摂取と喘鳴・アトピー性皮膚炎（2歳まで）</t>
  </si>
  <si>
    <t>喘鳴・アトピー性皮膚炎（ISAAC）（2歳まで）</t>
  </si>
  <si>
    <t>葉酸、EPA、DHAのサプリメント摂取、FFQを含む。</t>
  </si>
  <si>
    <t>母年齢、両親のアレルギー既往、喫煙、パートナーの喫煙、受動喫煙、飲酒、年収、子の出生体重、授乳期間、既往歴、兄弟の有無、ペットの有無、保育施設の利用状況、など</t>
    <phoneticPr fontId="2"/>
  </si>
  <si>
    <t>① 2歳までのデータの全固定後1年以内に投稿する。
② 喫煙を共変量として用いることは可能であるが、オッズ比やリスク比といった指標を論文に記載しない。</t>
    <phoneticPr fontId="2"/>
  </si>
  <si>
    <t>63-2</t>
    <phoneticPr fontId="2"/>
  </si>
  <si>
    <t>(2)3歳までのデータの全固定後1年以内</t>
    <phoneticPr fontId="2"/>
  </si>
  <si>
    <t>(2)2歳までのデータの全固定後1年以内</t>
    <phoneticPr fontId="2"/>
  </si>
  <si>
    <t>88-2</t>
    <phoneticPr fontId="2"/>
  </si>
  <si>
    <t>(2)2歳時データの全固定後1年以内</t>
    <phoneticPr fontId="2"/>
  </si>
  <si>
    <t>92-2</t>
    <phoneticPr fontId="2"/>
  </si>
  <si>
    <t>３歳時データを用いてその全固定後１年以内</t>
    <phoneticPr fontId="2"/>
  </si>
  <si>
    <t>② ３歳時データを用いてその全固定後１年以内に投稿すること。
③ ４歳時以降のデータを用いた成果発表の可否の審査は保留する。</t>
    <phoneticPr fontId="2"/>
  </si>
  <si>
    <t>94-3</t>
    <phoneticPr fontId="2"/>
  </si>
  <si>
    <t xml:space="preserve">(2)3歳データ固定後1年以内
</t>
    <phoneticPr fontId="2"/>
  </si>
  <si>
    <t>95-3</t>
    <phoneticPr fontId="2"/>
  </si>
  <si>
    <t>(3)2歳時データの全固定後1年以内
(4)3歳時データの全固定後1年以内</t>
    <phoneticPr fontId="2"/>
  </si>
  <si>
    <t>99-3</t>
    <phoneticPr fontId="2"/>
  </si>
  <si>
    <t>(3)2歳時データの全固定後1年半以降</t>
    <phoneticPr fontId="2"/>
  </si>
  <si>
    <t>131-2</t>
    <phoneticPr fontId="2"/>
  </si>
  <si>
    <t>132-2</t>
    <phoneticPr fontId="2"/>
  </si>
  <si>
    <t>(2)3歳データ固定後1年以内</t>
    <phoneticPr fontId="2"/>
  </si>
  <si>
    <t>134-2</t>
    <phoneticPr fontId="2"/>
  </si>
  <si>
    <t>136-2</t>
    <phoneticPr fontId="2"/>
  </si>
  <si>
    <t>141-2</t>
    <phoneticPr fontId="2"/>
  </si>
  <si>
    <t>142-2</t>
    <phoneticPr fontId="2"/>
  </si>
  <si>
    <t>143-2</t>
    <phoneticPr fontId="2"/>
  </si>
  <si>
    <t>ビタミンD（日照時間・戸外での活動時間・食事・出産時期等。出産後については、母乳は人工乳と比較してビタミンD欠乏の可能性が指摘されているため授乳状況も加味する。）</t>
    <phoneticPr fontId="2"/>
  </si>
  <si>
    <t>(2)2歳データ固定後1年以内</t>
    <phoneticPr fontId="2"/>
  </si>
  <si>
    <t>157-2</t>
    <phoneticPr fontId="2"/>
  </si>
  <si>
    <t>158-2</t>
    <phoneticPr fontId="2"/>
  </si>
  <si>
    <t>児の栄養法（母乳、混合栄養、人工栄養）と精神神経発達の関連</t>
    <phoneticPr fontId="2"/>
  </si>
  <si>
    <t>児の行動・精神神経発達に関連する項目
(C-0.5y): 行動・発達(E15,16)
(C-1.0y): 発達(D20)
(C-1.5y): 発達(E23)
(C-2.0y): 発達(E23)
(C-2.5y): 発達・行動(C5,6)
(C-3.0y): 発達(H34)</t>
    <phoneticPr fontId="2"/>
  </si>
  <si>
    <t>児の哺乳に関連する項目
(M-1m): 授乳(B9-11)
(C-0.5y): 哺乳(A1,2)
(C-1.0y): 哺乳(A3-5)
(C-1.5y): 哺乳(A4,5)
(C-2.0y): 哺乳(C8)</t>
    <phoneticPr fontId="2"/>
  </si>
  <si>
    <t xml:space="preserve">共変量： ①児の発達に生得的に関わる項目（両親の年齢・既往歴・学歴、母の薬剤・サプリメント・妊娠期間・妊娠合併症などの経過、児の性別・出生体重・Apgar・身体計測・身体異常・疾患）、②児の発達に環境要因として関わる項目（両親の職業と労働時間・世帯収入・人種・ストレス・心理健康状態、母親の授乳・愛着・社会的サポート、児の出生月・保育・睡眠・家庭環境・育児環境・メディア曝露）
</t>
    <phoneticPr fontId="2"/>
  </si>
  <si>
    <t xml:space="preserve">①1歳時データ固定後１年以内（平成31年1月まで）に運営委員長に論文原稿を提出すること。
②2歳時データ固定後１年以内に運営委員長に論文原稿を提出すること。
③３歳時データ固定後１年以内に運営委員長に論文原稿を提出すること。
</t>
    <rPh sb="48" eb="49">
      <t>ジ</t>
    </rPh>
    <rPh sb="82" eb="83">
      <t>ジ</t>
    </rPh>
    <phoneticPr fontId="2"/>
  </si>
  <si>
    <t>159-2</t>
    <phoneticPr fontId="2"/>
  </si>
  <si>
    <t>161-2</t>
    <phoneticPr fontId="2"/>
  </si>
  <si>
    <t>162-2</t>
    <phoneticPr fontId="2"/>
  </si>
  <si>
    <t>163-2</t>
    <phoneticPr fontId="2"/>
  </si>
  <si>
    <t>(1)2歳データ固定後1年以内
(2)3歳データ固定後1年以内</t>
    <phoneticPr fontId="2"/>
  </si>
  <si>
    <t>仲井 邦彦</t>
    <phoneticPr fontId="2"/>
  </si>
  <si>
    <t>妊娠女性の出産後再喫煙の実態とその要因探索：エコチル調査における検討</t>
    <phoneticPr fontId="2"/>
  </si>
  <si>
    <t>母親の再喫煙</t>
    <phoneticPr fontId="2"/>
  </si>
  <si>
    <t>父母の喫煙習慣、次子の妊娠、授乳、健康QOL（SF8）、子の呼吸器疾患、ストレス指標（K6）、愛着尺度（Bonding scale）</t>
    <phoneticPr fontId="2"/>
  </si>
  <si>
    <t>父母の年齢、母のBMI、在胎期間、分娩様式、児の体格指標（出生時の体重、身長、頭囲、胸囲、およびその成長の様子）、過去の喫煙習慣、飲酒習慣、社会経済的要因（学歴、家庭総収入、就業状況）、出生順位・家族構成、婚姻状況、母の病歴、児の性別、児の病歴、母のサプリメント使用、母の運動習慣、朝食欠食・外食頻度、育児状況（児のTV視聴時間、携帯電話の利用度、母親が児とすごす時間、母親との外出機会、パートナーの育児参加など）、母親の社会的つながり、など</t>
    <phoneticPr fontId="2"/>
  </si>
  <si>
    <t>①2歳時データ固定後１年以内に運営委員長に論文原稿を提出すること。
②3歳時データ固定後１年以内に運営委員長に論文原稿を提出すること。</t>
    <rPh sb="3" eb="4">
      <t>ジ</t>
    </rPh>
    <rPh sb="37" eb="38">
      <t>ジ</t>
    </rPh>
    <phoneticPr fontId="2"/>
  </si>
  <si>
    <t>180-2</t>
    <phoneticPr fontId="2"/>
  </si>
  <si>
    <t>183-2</t>
    <phoneticPr fontId="2"/>
  </si>
  <si>
    <t>小児期の全身麻酔が身体的・精神的発達に与える影響について</t>
    <phoneticPr fontId="2"/>
  </si>
  <si>
    <t>身体的・精神的発達（年齢毎の身長・体重、ASQ-3）</t>
    <phoneticPr fontId="2"/>
  </si>
  <si>
    <t>全身麻酔</t>
    <phoneticPr fontId="2"/>
  </si>
  <si>
    <t>先天性疾患、妊娠・分娩時の異常（在胎週数も含む）</t>
    <phoneticPr fontId="2"/>
  </si>
  <si>
    <t>①1歳時データ固定後１年以内（平成31年1月までに）に運営委員長に論文原稿を提出すること。
②3歳時データ固定後１年以内に運営委員長に論文原稿を提出すること。
③産科・分娩合併症など共変量については、オッズ比を出さない。</t>
    <phoneticPr fontId="2"/>
  </si>
  <si>
    <t>184-2</t>
    <phoneticPr fontId="2"/>
  </si>
  <si>
    <t>185-2</t>
    <phoneticPr fontId="2"/>
  </si>
  <si>
    <t>188-2</t>
    <phoneticPr fontId="2"/>
  </si>
  <si>
    <t>2021/3/16
課題取り下げ（1歳時データにて執筆済みのため）</t>
    <rPh sb="10" eb="12">
      <t>カダイ</t>
    </rPh>
    <rPh sb="12" eb="13">
      <t>ト</t>
    </rPh>
    <rPh sb="14" eb="15">
      <t>サ</t>
    </rPh>
    <rPh sb="18" eb="19">
      <t>サイ</t>
    </rPh>
    <rPh sb="19" eb="20">
      <t>ジ</t>
    </rPh>
    <rPh sb="25" eb="27">
      <t>シッピツ</t>
    </rPh>
    <rPh sb="27" eb="28">
      <t>スミ</t>
    </rPh>
    <phoneticPr fontId="2"/>
  </si>
  <si>
    <t>3歳データ固定後1年以内</t>
    <phoneticPr fontId="2"/>
  </si>
  <si>
    <t>予防接種と自閉症スペクトラム症候群の関連についての検討</t>
    <phoneticPr fontId="2"/>
  </si>
  <si>
    <t>自閉症スペクトラム症候群, その他の神経発達障害群, 精神発達指標(ASQ)</t>
    <phoneticPr fontId="2"/>
  </si>
  <si>
    <t>予防接種</t>
    <phoneticPr fontId="2"/>
  </si>
  <si>
    <t xml:space="preserve">両親の年齢, 児の生年月日, 出産週数, 体重, 身長, 頭囲, 胸囲, 喫煙, 受動喫煙, 飲酒, 糖尿病、妊娠合併症の有無, ストレス, 婚姻状況, 就業状況, 所得, 母親の最終学歴, 職業, 食生活, サプリメント服用, カンガルーケア, 運動, 妊娠/出産回数, 病歴, 薬歴, 出生順位, 児の性別, 胎児数, 出生週数, 児の年齢, 両親の健康状態, 育児ストレス, 家族間関係, 社会関係, 児の栄養法, 両親の健康状態, 社会経済因子, 生活スタイル, 住居環境, 育児環境, 身体異常, コチニン, チオシアネート, C反応性蛋白 (CRP), 特異的 IgE ( 5種）, 総 IgE, LDL, HDL, 赤血球, グリコヘモロビンＡ１C(HBA1C), 総コレステロル, トリグセド（中性脂肪）, 白血球, リン脂質(PL), 尿比重, アルブミン, 葉酸, 25(OH)ビタミンＤ, トランスフェリン, 血圧, 50g GCT, SF-8, DV K6, IPAQ, AQ10, 喘息, テレビや携帯等の視聴時間, アレルギー </t>
    <phoneticPr fontId="2"/>
  </si>
  <si>
    <t>①飲酒量のカテゴリ化やオッズ比などは含めないこと。
②3歳時データ固定後１年以内に運営委員長に論文原稿を提出すること。</t>
    <phoneticPr fontId="2"/>
  </si>
  <si>
    <t>出生体重が乳幼児期の精神発達へ及ぼす影響について</t>
    <phoneticPr fontId="2"/>
  </si>
  <si>
    <t xml:space="preserve">乳幼児期の精神発達指標(ASQ) </t>
    <phoneticPr fontId="2"/>
  </si>
  <si>
    <t>出生体重</t>
    <phoneticPr fontId="2"/>
  </si>
  <si>
    <t>母親の妊娠中の因子（母親の年齢, 妊婦住所, 体重, 身長, 喫煙、飲酒、妊娠期の異常、生化学検査の結果）、出生時の因子（児の性別、在胎週数、出生月、胎児数、出生順位）、地域（都市部・それ以外｝、母親の産後うつ、保育園・託児所等の利用状況、睡眠指標、児の栄養法、児の体格指標、児の病歴、母親の婚姻状況、就業状況、最終学歴、家計所得、家族の喫煙、兄弟の数）、遺伝的素因、育児環境因子、両親の出生体重、母親の社会的つながり、母親の子への愛着、ライフイベント</t>
    <phoneticPr fontId="2"/>
  </si>
  <si>
    <t xml:space="preserve">①飲酒量のカテゴリ化やオッズ比などは記載しないこと。
②3歳時データ固定後１年以内に運営委員長に論文原稿を提出すること。
</t>
    <phoneticPr fontId="2"/>
  </si>
  <si>
    <t>191-2</t>
    <phoneticPr fontId="2"/>
  </si>
  <si>
    <t>193-2</t>
    <phoneticPr fontId="2"/>
  </si>
  <si>
    <t>(3)3歳データ固定後1年以内</t>
    <phoneticPr fontId="2"/>
  </si>
  <si>
    <t>195-2</t>
    <phoneticPr fontId="2"/>
  </si>
  <si>
    <t xml:space="preserve">(2)2歳データ固定後1年以内
(3)3歳データ固定後1年以内
</t>
    <phoneticPr fontId="2"/>
  </si>
  <si>
    <t>198-2</t>
    <phoneticPr fontId="2"/>
  </si>
  <si>
    <t>富山</t>
    <phoneticPr fontId="2"/>
  </si>
  <si>
    <t>土田 暁子</t>
    <phoneticPr fontId="2"/>
  </si>
  <si>
    <t>同居するきょうだい構成が児の発達に与える影響</t>
    <phoneticPr fontId="2"/>
  </si>
  <si>
    <t>乳幼児期の発達チェック項目（ASQ）による発達評価</t>
    <phoneticPr fontId="2"/>
  </si>
  <si>
    <t>同居するきょうだい構成（きょうだいの人数、性別、年齢）</t>
    <phoneticPr fontId="2"/>
  </si>
  <si>
    <t xml:space="preserve">児に関する変数：在胎週数、性別、出生時の異常、児の体格、同居家族の構成、栄養方法、睡眠時間、保育施設利用の有無
母親に関する変数：年齢、婚姻状況、妊娠中ならびに出生後の喫煙・受動喫煙、妊娠中ならびに出生後の飲酒・受動飲酒、学歴、世帯収入、健康度、不安抑うつ、愛着尺度、ストレスになりうる出来事、育児ストレス、パートナーの育児参加、子どもと過ごす時間、次子妊娠
</t>
    <phoneticPr fontId="2"/>
  </si>
  <si>
    <t xml:space="preserve">①両親の年齢については調整するのみとし、オッズ比はださないこと。
②1歳時データ固定後１年以内（平成31年1月まで）に運営委員長に論文原稿を提出すること。
③3歳時データ固定後１年以内に運営委員長に論文原稿を提出すること。
</t>
    <phoneticPr fontId="2"/>
  </si>
  <si>
    <t>201-2</t>
    <phoneticPr fontId="2"/>
  </si>
  <si>
    <t>田中 朋美</t>
    <phoneticPr fontId="2"/>
  </si>
  <si>
    <t>妊娠中の母親のプロバイオティクス食品(発酵食品)摂取と子どもの発達の関連性</t>
    <phoneticPr fontId="2"/>
  </si>
  <si>
    <t>乳幼児期（0歳～4歳未満）の発達（乳幼児期の発達チェック項目（ASQ）による発達評価</t>
    <phoneticPr fontId="2"/>
  </si>
  <si>
    <t>母親のプロバイオティクス食品（発酵食品）摂取量や頻度. 具体的には、次に挙げるような食品の変数情報を検討; ヨーグルト、味噌、醤油、みりん、清酒、酢、漬物、かつお節、みそ汁、ぬか漬け、納豆、チーズ、など</t>
    <phoneticPr fontId="2"/>
  </si>
  <si>
    <t>在胎週数、出生体重、出生順位、分娩方法（経膣分娩あるいは帝王切開）、妊娠中の食事内容（発酵食品以外）、妊娠合併症（妊娠高血圧、悪阻など）、保育所への入所時期、世帯年間所得額、教育歴、職種、喫煙情報、など</t>
    <phoneticPr fontId="2"/>
  </si>
  <si>
    <t xml:space="preserve">①共変量に含まれる産科的異常については、調整のみに用い、オッズ比は算出しないこと。
②共変量に両親の年齢を追加する場合には、調整にのみ用い、オッズ比はださないこと。
③妊婦のサプリメント摂取に関する統計量を記載しないこと。
④1歳時データ固定後１年以内（平成31年1月まで）に運営委員長に論文原稿を提出すること。
⑤3歳時データ固定後１年以内に運営委員長に論文原稿を提出すること。
</t>
    <phoneticPr fontId="2"/>
  </si>
  <si>
    <t>207-2</t>
    <phoneticPr fontId="2"/>
  </si>
  <si>
    <t>210-2</t>
    <phoneticPr fontId="2"/>
  </si>
  <si>
    <t>215-2</t>
    <phoneticPr fontId="2"/>
  </si>
  <si>
    <t>妊娠中抗生物質の使用状況とアレルギー疾患との関連</t>
    <phoneticPr fontId="2"/>
  </si>
  <si>
    <t>1歳まで及び３歳のアレルギー疾患罹患状況（アトピー性皮膚炎、気管支喘息、食物アレルギー）</t>
    <phoneticPr fontId="2"/>
  </si>
  <si>
    <t>①喫煙を共変数としてのみ取り扱い、オッズ比などの結果を論文に記載しないこと。
②食物アレルギーについては、アウトカムを疾患の有無のみとすること。
③在胎週数は共変数のみとしオッズ比等を記述しないこと。
④在胎週数は共変数のみとしオッズ比等を記述しないこと。
⑤鎮痛解熱剤に関する結果を記載しないこと。
⑥1歳時データ固定後１年以内（平成31年1月まで）に運営委員長に論文原稿を提出すること。
⑦3歳時データ固定後１年以内に運営委員長に論文原稿を提出すること。</t>
    <rPh sb="154" eb="155">
      <t>ジ</t>
    </rPh>
    <rPh sb="198" eb="199">
      <t>サイ</t>
    </rPh>
    <rPh sb="199" eb="200">
      <t>ジ</t>
    </rPh>
    <rPh sb="203" eb="205">
      <t>コテイ</t>
    </rPh>
    <rPh sb="205" eb="206">
      <t>ゴ</t>
    </rPh>
    <rPh sb="207" eb="208">
      <t>ネン</t>
    </rPh>
    <rPh sb="208" eb="210">
      <t>イナイ</t>
    </rPh>
    <rPh sb="211" eb="213">
      <t>ウンエイ</t>
    </rPh>
    <rPh sb="213" eb="216">
      <t>イインチョウ</t>
    </rPh>
    <rPh sb="217" eb="219">
      <t>ロンブン</t>
    </rPh>
    <rPh sb="219" eb="221">
      <t>ゲンコウ</t>
    </rPh>
    <rPh sb="222" eb="224">
      <t>テイシュツ</t>
    </rPh>
    <phoneticPr fontId="2"/>
  </si>
  <si>
    <t>218-2</t>
    <phoneticPr fontId="2"/>
  </si>
  <si>
    <t>富山</t>
    <rPh sb="0" eb="2">
      <t>トヤマ</t>
    </rPh>
    <phoneticPr fontId="2"/>
  </si>
  <si>
    <t>浜崎 景</t>
    <phoneticPr fontId="2"/>
  </si>
  <si>
    <t>妊娠期の魚介類およびω3系多価不飽和脂肪酸摂取と児の精神運動発達との関連</t>
    <phoneticPr fontId="2"/>
  </si>
  <si>
    <t>児の発達（ASQ-3によるCommunication、Gross motor、Fine motor、Problem-solving、Personal-social）および医師による精神運動発達遅滞の診断</t>
    <phoneticPr fontId="2"/>
  </si>
  <si>
    <t>妊娠期の魚介類およびω3系多価不飽和脂肪酸摂取量</t>
    <phoneticPr fontId="2"/>
  </si>
  <si>
    <t>婚姻状況、世帯収入、最終学歴、職種、年齢、BMI、内服歴、既往歴、喫煙、飲酒、運動習慣、カロリー摂取量、ω6系多価不飽和脂肪酸摂取、分娩歴、新生児の計測（体重・身長・頭囲）、新生児の身体異常、妊娠期間、妊娠合併症、分娩時の異常、母乳時期</t>
    <phoneticPr fontId="2"/>
  </si>
  <si>
    <t>①産科的異常に関する共変量についてはオッズ比を論文に記載しないこと。
②両親の年齢に関する共変量についてはオッズ比を記載しないこと。
③妊婦のEPA・DHAサプリメント摂取に関する統計量を記載しないこと。
④1歳時データ固定後１年以内（平成31年１月まで）に運営委員長に論文原稿を提出すること。
⑤2、3歳時データ固定後１年以内に運営委員長に論文原稿を提出すること。</t>
    <phoneticPr fontId="2"/>
  </si>
  <si>
    <t>221-2</t>
    <phoneticPr fontId="2"/>
  </si>
  <si>
    <t>妊婦の肥満が児の精神神経発達に及ぼす影響について</t>
    <phoneticPr fontId="2"/>
  </si>
  <si>
    <t>児の精神神経発達異常</t>
    <phoneticPr fontId="2"/>
  </si>
  <si>
    <t>妊婦の肥満</t>
    <phoneticPr fontId="2"/>
  </si>
  <si>
    <t>①産科的異常（妊娠期間の異常・妊娠合併症・胎盤の異常・分娩時の異常など）についてオッズ比等の結果を論文に記載しないこと。
②両親の年齢は調整として用いるのみとし、オッズ比等は記載しないこと。
③妊婦のサプリメント摂取に関する統計量を記載しないこと。
④早期産児のみの解析とする。あるいは、在胎週数は調整として用いるのみとし、オッズ比等は記載しないこと。
⑤1歳時データ固定後１年以内（平成31年1月まで）に運営委員長に論文原稿を提出すること。
⑥2歳時データ固定後１年以内に運営委員長に論文原稿を提出すること。
⑦3歳時データ固定後１年以内に運営委員長に論文原稿を提出すること。</t>
    <phoneticPr fontId="2"/>
  </si>
  <si>
    <t>222-2</t>
    <phoneticPr fontId="2"/>
  </si>
  <si>
    <t>妊婦の高脂血症が児の精神神経発達に及ぼす影響について</t>
  </si>
  <si>
    <t>児の精神神経発達異常</t>
  </si>
  <si>
    <t>妊婦の高コレステロール血症、高トリグリセリド血症</t>
    <phoneticPr fontId="2"/>
  </si>
  <si>
    <t>226-2</t>
    <phoneticPr fontId="2"/>
  </si>
  <si>
    <t>227</t>
    <phoneticPr fontId="2"/>
  </si>
  <si>
    <t>北海道</t>
    <phoneticPr fontId="2"/>
  </si>
  <si>
    <t>川西 康之</t>
    <phoneticPr fontId="2"/>
  </si>
  <si>
    <t>先天性22ｑ11.2欠失症候群の発生率およびその合併奇形に関する記述疫学的検討</t>
    <phoneticPr fontId="2"/>
  </si>
  <si>
    <t>先天奇形・染色体異常（先天性22ｑ11.2欠失症候群）</t>
    <phoneticPr fontId="2"/>
  </si>
  <si>
    <t>なし</t>
    <phoneticPr fontId="2"/>
  </si>
  <si>
    <t>母体情報（ 年齢、婚姻、妊娠・分娩歴など）、父親情報（年齢など）新生児情報（出生体重、出生週数、出生年月、電解質異常、新生児身体異常としての頭部・脳の奇形、口顔面奇形、四肢の奇形、心奇形、腹部消化管奇形、泌尿生殖器系の異常、他、診断時年齢など）</t>
    <phoneticPr fontId="2"/>
  </si>
  <si>
    <t>① 2，3歳児データ固定後１年以内に運営委員長に論文原稿を提出すること。</t>
    <phoneticPr fontId="2"/>
  </si>
  <si>
    <t>228</t>
    <phoneticPr fontId="2"/>
  </si>
  <si>
    <t>3 歳データ固定後 1 年以内</t>
    <phoneticPr fontId="2"/>
  </si>
  <si>
    <t>棚橋 祐典</t>
    <phoneticPr fontId="2"/>
  </si>
  <si>
    <t>妊娠期の喫煙・飲酒・食事と児の糖代謝への影響</t>
    <phoneticPr fontId="2"/>
  </si>
  <si>
    <t>３歳児の糖尿病</t>
    <phoneticPr fontId="2"/>
  </si>
  <si>
    <t>妊娠期の喫煙・飲酒・食事</t>
    <phoneticPr fontId="2"/>
  </si>
  <si>
    <t>母親の非妊娠時の体重、身長、妊娠期の服用歴、分娩時年齢、妊娠・分娩歴、妊娠中の合併症、糖尿病、妊娠糖尿病、高血圧、精神疾患、父母の職業状況、父母の学歴、父の喫煙歴、父の既往歴、家族構成</t>
    <phoneticPr fontId="2"/>
  </si>
  <si>
    <t>232</t>
  </si>
  <si>
    <t>石井　雅宏</t>
    <phoneticPr fontId="2"/>
  </si>
  <si>
    <t>肥満度に影響を及ぼす小児の生活習慣の検討</t>
    <phoneticPr fontId="2"/>
  </si>
  <si>
    <t>3歳時の肥満度</t>
    <phoneticPr fontId="2"/>
  </si>
  <si>
    <t>6か月の子供の睡眠時間、1歳の子供の睡眠時間・外遊びの頻度・保護者と子供の遊ぶ機会・絵本読む機会・外出する機会・児と母のメディア利用頻度、1歳6か月の子供の睡眠時間、2歳の子供のおやつの頻度・外遊びの頻度・保護者と子供の遊ぶ機会・絵本読む機会・外出する機会・児と母のメディア利用頻度、2歳6か月の児と母のメディア利用頻度、3歳の子供の睡眠時間・外遊びの頻度・保護者と子供の遊ぶ機会・絵本読む機会・外出する機会・児と母のメディア利用頻度</t>
    <phoneticPr fontId="2"/>
  </si>
  <si>
    <t>出生時身長・体重・頭囲、在胎週数、性別</t>
    <phoneticPr fontId="2"/>
  </si>
  <si>
    <t xml:space="preserve">① 母子の愛着と育児に関する曝露因子（児にTVを見せる時間、母親が児とすごす時間、母親との外出機会、パートナーの育児参加など）、母親の社会的つながり、児に対する愛着についてはオッズ比を記載しないこと。
② 子供の睡眠については共変量として使用してオッズ比をださない記載しないことを。
③ 2，3歳児データ固定後１年以内に運営委員長に論文原稿を提出すること。
</t>
    <phoneticPr fontId="2"/>
  </si>
  <si>
    <t>233</t>
  </si>
  <si>
    <t>有馬 隆博</t>
    <phoneticPr fontId="2"/>
  </si>
  <si>
    <t>凍結・融解胚移植と新鮮胚移植出生児の先天異常への影響について</t>
    <phoneticPr fontId="2"/>
  </si>
  <si>
    <t>先天異常の頻度、程度、種類</t>
    <phoneticPr fontId="2"/>
  </si>
  <si>
    <t>移植方法、両親年齢</t>
    <phoneticPr fontId="2"/>
  </si>
  <si>
    <t>母親喫煙、BMI、職種、妊娠週数　性別</t>
    <phoneticPr fontId="2"/>
  </si>
  <si>
    <t xml:space="preserve">① 母親・父親の妊娠中の喫煙、受動喫煙および居住環境との関連性及びリスク評価は示さないこと。
② 凍結・融解胚移植と新鮮胚移植出生児の比較を主たる解析とすること。
③ C-3Y6M（質問16）は4歳以降のデータの固定データとなるので使用しないこと。
④ 2，3歳児データ固定後１年以内に運営委員長に論文原稿を提出すること。
</t>
    <phoneticPr fontId="2"/>
  </si>
  <si>
    <t>236</t>
  </si>
  <si>
    <t>2 歳データ固定後 1 年以内</t>
    <phoneticPr fontId="2"/>
  </si>
  <si>
    <t>三井　貴彦</t>
    <phoneticPr fontId="2"/>
  </si>
  <si>
    <t>父親・母親の労働と先天異常（先天奇形、特に停留精巣、尿道下裂、マイクロペニスなど）について</t>
    <phoneticPr fontId="2"/>
  </si>
  <si>
    <t>新生児と、１ 歳児と2歳児、疾患登録情報2歳児の全固定データから得られる男性外性器異常（停留精巣、尿道下裂、マイクロペニスなど）</t>
    <phoneticPr fontId="2"/>
  </si>
  <si>
    <t>父親の職業・労働内容、母親の職業・労働内容なども含める</t>
    <phoneticPr fontId="2"/>
  </si>
  <si>
    <t>母の妊娠中の喫煙などライフスタイル、食事、薬物摂取</t>
    <phoneticPr fontId="2"/>
  </si>
  <si>
    <t xml:space="preserve">① 母親・父親の妊娠中の喫煙、受動喫煙および居住環境については共変量のみとし、オッズ比等のリスク評価は記述しないこと。
② アウトカムには先天性心疾患を含まないこと。
③ 共変量として薬物摂取を用いてよいが、多変量解析などの解析を行った場合には薬物摂取と奇形との関連結果は論文には掲載しないこと。
④ 2，3歳児データ固定後１年以内に運営委員長に論文原稿を提出すること。
</t>
    <phoneticPr fontId="2"/>
  </si>
  <si>
    <t>237</t>
  </si>
  <si>
    <t>守屋　仁彦</t>
    <phoneticPr fontId="2"/>
  </si>
  <si>
    <t>睡眠習慣の確立および子育て環境と排泄の自立時期について</t>
    <phoneticPr fontId="2"/>
  </si>
  <si>
    <t>3歳時およびそれ以降の全固定データから得られる排尿・排便の自立</t>
    <phoneticPr fontId="2"/>
  </si>
  <si>
    <t>睡眠習慣の確立、子育て環境</t>
    <phoneticPr fontId="2"/>
  </si>
  <si>
    <t>妊娠期の異常、出生時の情報(出産週数、出生体重、分娩様式、Apgar Score)、家族構成(同居家族の状況)、世帯収入、母親の年齢、最終学歴</t>
    <phoneticPr fontId="2"/>
  </si>
  <si>
    <t xml:space="preserve">① 居住環境については共変量のみとし、オッズ比等のリスク評価を記述しないこと。
② 2，3歳児データ固定後１年以内に運営委員長に論文原稿を提出すること。
③ 4歳児以降のデータ利用については改めて今後の募集時に申請を行うこと。
</t>
    <phoneticPr fontId="2"/>
  </si>
  <si>
    <t>238</t>
  </si>
  <si>
    <t>妊娠、出生時の問題と排泄の自立時期について</t>
    <phoneticPr fontId="2"/>
  </si>
  <si>
    <t>妊娠期の異常(早産)、出生時の情報(出産週数、出生体重、分娩様式、Apgar Score)、発育状況</t>
    <phoneticPr fontId="2"/>
  </si>
  <si>
    <t>家族構成(同居家族の状況)、世帯収入、母親の年齢、最終学歴、睡眠習慣の確立、子育ての様子</t>
    <phoneticPr fontId="2"/>
  </si>
  <si>
    <t xml:space="preserve">① 兄弟関係および出生順位との関連性及びリスク評価は示さないこと。
② 2，3歳児データ固定後１年以内に運営委員長に論文原稿を提出すること。
③ 4歳児以降のデータ利用については改めて今後の募集時に申請を行うこと。
④ 利用データが全ての欄で全項目となっているが次回からこのような応募はしないこと。
</t>
    <phoneticPr fontId="2"/>
  </si>
  <si>
    <t>239</t>
    <phoneticPr fontId="2"/>
  </si>
  <si>
    <t>父親・母親のライフスタイルと先天異常（先天奇形、特に停留精巣、尿道下裂、マイクロペニスなど）について</t>
    <phoneticPr fontId="2"/>
  </si>
  <si>
    <t>新生児と、１ 歳児と2歳児の全固定データ、および疾患登録情報2歳児全固定データから得られる男性外性器異常（停留精巣、尿道下裂、マイクロペニスなど）</t>
    <phoneticPr fontId="2"/>
  </si>
  <si>
    <t>父および母の妊娠中の飲酒、喫煙、食事などライフスタイル</t>
    <phoneticPr fontId="2"/>
  </si>
  <si>
    <t>父親の職業・労働内容、母親の職業・労働内容、食事、薬物摂取</t>
    <phoneticPr fontId="2"/>
  </si>
  <si>
    <t xml:space="preserve">① 母親・父親の妊娠中の喫煙、受動喫煙および居住環境との関連性及びリスク評価は示さないこと。
② 先天性心疾患をアウトカムにしないこと。
③ 向精神薬：母親の妊娠期の選択的セロトニン再取り込み阻害薬（SSRI）服用、母親の妊娠期のバルプロ酸服用と先天異常の関連の結果を掲載しないこと。
④ 2，3歳児データ固定後１年以内に運営委員長に論文原稿を提出すること。
⑤ 利用データが全ての欄で全項目となっているが次回からこのような公募はしないこと。
</t>
    <phoneticPr fontId="2"/>
  </si>
  <si>
    <t>242</t>
    <phoneticPr fontId="2"/>
  </si>
  <si>
    <t>北海道</t>
    <rPh sb="0" eb="3">
      <t>ホッカイドウ</t>
    </rPh>
    <phoneticPr fontId="2"/>
  </si>
  <si>
    <t>アイツバマイ　ゆふ</t>
    <phoneticPr fontId="2"/>
  </si>
  <si>
    <t>妊娠中の室内環境と臍帯血中IgE値およびアトピー性皮膚炎との関連</t>
    <phoneticPr fontId="2"/>
  </si>
  <si>
    <t>臍帯血中IgE値および3歳までの全固定データから得られる児のアトピー性皮膚炎</t>
    <phoneticPr fontId="2"/>
  </si>
  <si>
    <t>妊娠中の室内環境（自宅の種類、築年、暖房の種類、居間の床材、床・布団の掃除頻度、カビの発生、ペットの有無、等）</t>
    <phoneticPr fontId="2"/>
  </si>
  <si>
    <t>両親のアレルギー既往、両親のIgE、妊娠中の喫煙、ライフスタイル、食事、ストレス、社会経済要因（学歴、収入、職業）、他</t>
    <phoneticPr fontId="2"/>
  </si>
  <si>
    <t xml:space="preserve">①　以下の曝露因子（喫煙、アルコール摂取、ビタミンD摂取、母乳・人工乳、身体活動、食事摂取）は、アトピー性皮膚炎との関係について交絡因子にとどめ、オッズ比などの解析結果を記載しないこと。
②　2，3歳児データ固定後１年以内に委員長に論文原稿を提出すること。 </t>
    <phoneticPr fontId="2"/>
  </si>
  <si>
    <t>243</t>
    <phoneticPr fontId="2"/>
  </si>
  <si>
    <t>小川昌宣</t>
  </si>
  <si>
    <t>自然妊娠における多胎妊娠の発生要因</t>
  </si>
  <si>
    <t>胎児数、双胎妊娠の膜性、分娩様式、児の性別</t>
  </si>
  <si>
    <t xml:space="preserve">（共変量）：（MT-1）[母親]年齢、既往・合併症、身長・体重、妊娠歴、アルコール、薬剤・サプリメント、ピル、不妊治療、身体負荷、有機溶媒等、喫煙、（Dr-T1）身長・体重、妊娠歴、卵管造影、（F-T1）[父親]既往、身長・体重、服薬、喫煙、職業、有機溶媒等（MT-2）喫煙、サプリメント、最終学歴・世帯収入
</t>
  </si>
  <si>
    <t>①　2，3歳児データ固定後１年以内に運営委員長に論文原稿を提出すること。</t>
    <phoneticPr fontId="2"/>
  </si>
  <si>
    <t>244</t>
    <phoneticPr fontId="2"/>
  </si>
  <si>
    <t>甲信</t>
  </si>
  <si>
    <t>佐藤　美理</t>
  </si>
  <si>
    <t>産後鬱とその後の就業状況の検討</t>
  </si>
  <si>
    <t>産後から3歳までの母親の就業状況</t>
  </si>
  <si>
    <t>EPDS出生順位（兄弟）、就園、社会経済状況（教育歴、年収、雇用形態）、母親の基本属性、既往症、健康状態　出生体重　妊娠週数</t>
  </si>
  <si>
    <t>245</t>
  </si>
  <si>
    <t>3 歳データ固定後 1 年以内</t>
  </si>
  <si>
    <t xml:space="preserve"> 幼児期における発熱頻度</t>
  </si>
  <si>
    <t xml:space="preserve"> 発熱頻度（1歳、2歳、2歳半、3歳）</t>
  </si>
  <si>
    <t>出生順位（兄弟）、就園、社会経済状況（教育歴、年収、雇用形態）、母親の基本属性、健康状態　出生体重　妊娠週数</t>
  </si>
  <si>
    <t>246</t>
  </si>
  <si>
    <t>大岡　忠生</t>
  </si>
  <si>
    <t>妊娠中の運動時間と子どもの骨折のしやすさとの関連</t>
  </si>
  <si>
    <t>子どもの骨折</t>
  </si>
  <si>
    <t>妊娠中の運動時間、外出時間、妊娠中のビタミンD摂取、喫煙、飲酒、児の性別、出生体重、出生順位、在胎週数、通園状況、遊ぶ頻度、妊娠中の母親の就業状況、両親の年齢及び学歴</t>
  </si>
  <si>
    <t>247</t>
  </si>
  <si>
    <t>妊娠中の外出時間と子どもの骨折のしやすさとの関連</t>
  </si>
  <si>
    <t>妊娠中の外出時間、妊娠中のビタミンD摂取、母乳人工栄養、喫煙、飲酒、児の性別、出生体重、出生順位、在胎週数、妊娠中の母親の就業状況、通園状況、遊ぶ頻度、両親の年齢及び学歴</t>
  </si>
  <si>
    <t>250</t>
  </si>
  <si>
    <t>インフルエンザワクチン接種後の脳症/脳炎発症率</t>
  </si>
  <si>
    <t>脳炎/脳症の発症率</t>
  </si>
  <si>
    <t>小児のインフルエンザワクチン接種/未接種による脳炎/脳症の粗発症率を比較する。層別解析の為の因子として、性、地域、きょうだいの数、きょうだいが兄/姉か弟/妹か、保育園/幼稚園に入っているか、父母の就労状況、同居家族（高齢者と同居しているか）。</t>
  </si>
  <si>
    <t>251</t>
  </si>
  <si>
    <t>澤木潤子</t>
    <rPh sb="0" eb="2">
      <t>サワキ</t>
    </rPh>
    <rPh sb="2" eb="4">
      <t>ジュンコ</t>
    </rPh>
    <phoneticPr fontId="2"/>
  </si>
  <si>
    <t>3歳までの気管支喘息の診断と保護者理解の乖離についての検討</t>
    <phoneticPr fontId="2"/>
  </si>
  <si>
    <t>気管支喘息、繰り返す喘鳴</t>
    <phoneticPr fontId="2"/>
  </si>
  <si>
    <t>出生後から3歳までの気管支喘息の診断と繰り返す喘鳴の有無（C-1.0y、C-1.5y、C-2.0y、C-3.0y）、RSウイルス感染の既往（C-0.5y、C-1.0y、C-1.5y、C-2.0y）</t>
    <phoneticPr fontId="2"/>
  </si>
  <si>
    <t>252</t>
  </si>
  <si>
    <t>足立雄一</t>
  </si>
  <si>
    <t>妊婦の喫煙並びに受動喫煙が児の喘息発症に及ぼす影響について</t>
  </si>
  <si>
    <t>3歳までの気管支喘息の存在</t>
  </si>
  <si>
    <t xml:space="preserve">共変量）：
妊娠前、妊娠中の母体喫煙状況(MT-1、MT-2、M-1m)
出産後の母体喫煙状況(M-1m、C-1.5y、C-3y)
（共変量）
母の身長、体重(M-T1、Dr-T1)、パートナー(M-T1)、抗菌薬使用の有無(In-T1)、母の飲酒(M-T1 FFQ、M-T2 FFQ、M-1m)、妊娠・分娩歴(Dr-T1)、父のアレルギー疾患(F-T1)、父の喫煙･受動喫煙状況(F-T1)、世帯収入(M-T2)、最終学歴(M-T2)、在胎週数(Dr-0m、分娩様式(Dr-0m)、出生時計測(Dr-0m)、児の身体異常(Dr-0m、Dr-1m)、栄養(M-1m)、集団生活の有無(C-0.5y、C-1.0y、C-2.0y、C-3.0y)
</t>
    <phoneticPr fontId="2"/>
  </si>
  <si>
    <t>①　「全国データを利用した成果発表予定リスト（中心仮説に関わらないもの）」掲載番号８「妊婦の喫煙並びに家庭内喫煙が喘息発症・増悪に及ぼす影響について」の論文原稿（1歳児固定データ利用）を平成31年6月までに運営委員長に提出するか、あるいは掲載番号８を辞退すること。②2，3歳児データ固定後１年以内に運営委員長に論文原稿を提出すること。</t>
    <phoneticPr fontId="2"/>
  </si>
  <si>
    <t>253</t>
  </si>
  <si>
    <t>千葉</t>
  </si>
  <si>
    <t xml:space="preserve"> 鈴木　修一</t>
  </si>
  <si>
    <t>母親の喫煙並びに家庭内喫煙がアトピー性皮膚炎発症・増悪に及ぼす影響について</t>
  </si>
  <si>
    <t>アトピー性皮膚炎発症（3歳時）</t>
  </si>
  <si>
    <t xml:space="preserve"> 母親の喫煙・父親の喫煙、家庭内喫煙（M-T2, M-1m, C-1.5y, C-3y） 
（当該論文テーマ・アウトカム・曝露要因）：
本課題は課題番号9に曝露要因の時期を追加したものである。
</t>
    <phoneticPr fontId="2"/>
  </si>
  <si>
    <t>①　「全国データを利用した成果発表予定リスト（中心仮説に関わらないもの）」掲載番号９「妊婦の喫煙並びに家庭内喫煙がアトピー性皮膚炎発症・増悪に及ぼす影響について」の論文原稿（1歳児固定データ利用）を平成31年6月までに運営委員長に提出するか、あるいは掲載番号９を辞退すること。②2，3歳児データ固定後１年以内に運営委員長に論文原稿を提出すること。</t>
    <phoneticPr fontId="2"/>
  </si>
  <si>
    <t>255</t>
  </si>
  <si>
    <t>土谷　昌広</t>
  </si>
  <si>
    <t>口腔健康行動と子どもの生活習慣の関連に関する検討</t>
  </si>
  <si>
    <t xml:space="preserve">子の睡眠（C3.0y）、子の疾患罹患状況（C3.0y）、発熱回数（C3.0y、C2.5y、C2.0y）、呼吸の問題（C3.0y、C2.0y）、排便・排尿の状況（C3.0y） </t>
  </si>
  <si>
    <t>（共変量）：口腔関連行動変数（虫歯の有無や歯磨き習慣、フッ素塗布の受診有無など）C-2.0y―歯みがきとその回数、仕上げ磨き、歯みがき粉の使用、フッ素塗布の有無を使用</t>
  </si>
  <si>
    <t>256</t>
  </si>
  <si>
    <t>菊地大介</t>
  </si>
  <si>
    <t>児の睡眠が中耳炎に及ぼす影響について</t>
  </si>
  <si>
    <t xml:space="preserve"> 中耳炎（C-0.5y～2.0y）</t>
  </si>
  <si>
    <t xml:space="preserve">睡眠（M-1m、C0.5y-3.0y）
■共変量：出生週数、性別、Apgar、出生体重、新生児黄疸・合併症、先天性疾患、母の病歴、父母の喫煙状況、家庭環境、授乳、病歴（免疫）、口蓋裂、口唇裂
</t>
  </si>
  <si>
    <t>258</t>
  </si>
  <si>
    <t>母の愛情が中耳炎に及ぼす影響について</t>
  </si>
  <si>
    <t>中耳炎（C-0.5y～2.0y）</t>
  </si>
  <si>
    <t xml:space="preserve">愛情（M-1m、C-0.5y～2.5y）
■共変量：出生週数、性別、Apgar、出生体重、新生児黄疸・合併症、先天性疾患、母の病歴、父母の喫煙状況、家庭環境、授乳、病歴（免疫）、口蓋裂、口唇裂
</t>
  </si>
  <si>
    <t>3歳データ固定後1年以内</t>
    <rPh sb="1" eb="2">
      <t>サイ</t>
    </rPh>
    <rPh sb="5" eb="7">
      <t>コテイ</t>
    </rPh>
    <rPh sb="7" eb="8">
      <t>ゴ</t>
    </rPh>
    <rPh sb="9" eb="10">
      <t>ネン</t>
    </rPh>
    <rPh sb="10" eb="12">
      <t>イナイ</t>
    </rPh>
    <phoneticPr fontId="2"/>
  </si>
  <si>
    <t>極低出生体重（1500グラム未満）で出生した児の発達（ASQ）と母親のQOL（SF-8）との関連について</t>
    <phoneticPr fontId="2"/>
  </si>
  <si>
    <t>児が2.5歳時の母親のQOL （SF-8）</t>
  </si>
  <si>
    <t xml:space="preserve">曝露要因（共変量）：1歳時のASQ（母親の年齢、喫煙状況、飲酒、婚姻状況、病歴、学歴、母親のうつ（K6）、児の性別、児の身体異常、子どもの病気や健康上の問題、家庭環境、ストレスイベント、お母さんの社会的つながり方）など
</t>
    <phoneticPr fontId="2"/>
  </si>
  <si>
    <t>①　1500g以上の出生j児のASQ, SF-8結果を論文に記載するときは、「全国データを利用した成果発表リスト（中心仮説に関わらないもの）」に示されている既存テーマと重複しないようにすること（すでに自由化されているデータセットについてはその限りにあらず）➁2，3歳児データ固定後１年以内に運営委員長に論文原稿を提出すること。</t>
    <rPh sb="13" eb="14">
      <t>ジ</t>
    </rPh>
    <phoneticPr fontId="2"/>
  </si>
  <si>
    <t>甲信(山梨)</t>
    <rPh sb="3" eb="5">
      <t>ヤマナシ</t>
    </rPh>
    <phoneticPr fontId="2"/>
  </si>
  <si>
    <t>ASQ（Ages &amp; Stages Questionnaires）を用いた日本人小児の発達の国際比較</t>
    <phoneticPr fontId="2"/>
  </si>
  <si>
    <t>各年齢（6か月から5歳まで、半年ごと）のASQの各領域でのカットオフ値以下の割合</t>
    <phoneticPr fontId="2"/>
  </si>
  <si>
    <t>曝露要因（共変量）：性別　出生順位　通園　両親の年齢及び学歴　出生体重　各国のASQに関わる先行研究でのカットオフ以下の割合</t>
    <phoneticPr fontId="2"/>
  </si>
  <si>
    <t>①　論文はASQの各領域でのカットオフ値以下の割合についての記載に留め、それぞれの曝露要因（共変量）のカットオフ値以下の割合に対するリスク（オッズ比等）は論文に記載しないこと。②　2，3歳児データ固定後１年以内に運営委員長に論文原稿を提出すること。</t>
    <phoneticPr fontId="2"/>
  </si>
  <si>
    <t>甲信(山梨)</t>
    <rPh sb="0" eb="2">
      <t>コウシン</t>
    </rPh>
    <phoneticPr fontId="2"/>
  </si>
  <si>
    <t>三宅　邦夫</t>
  </si>
  <si>
    <t>：父親の喫煙が3歳児までの体格に与える影響</t>
  </si>
  <si>
    <t>成長曲線（身長、体重、BMI）</t>
  </si>
  <si>
    <t xml:space="preserve">曝露要因（共変量）：父親の身長・体重、職業(FT-1)、父親の喫煙(FT-1~C3y)、母親の年齢（MT-1）、母親の身長・体重(MT-1,2)、母親の喫煙（MT-1~C3y）、児の性別、在胎週数（Dr0m）、身長・体重(Dr0m~C3.0y)
母乳人工栄養（C-0.5y）、離乳食(C-1.0y)
</t>
    <phoneticPr fontId="2"/>
  </si>
  <si>
    <t>①　両親の体格と食習慣、ソーシャル・キャピタルについては共変量として用いてもよいが、オッズ比などの解析結果を論文に記載しないこと。②　2，3歳児データ固定後１年以内に運営委員長に論文原稿を提出すること。</t>
    <phoneticPr fontId="2"/>
  </si>
  <si>
    <t xml:space="preserve"> 母親の再喫煙の地域差についての検討</t>
    <phoneticPr fontId="2"/>
  </si>
  <si>
    <t>出生後（特に児が3歳の時）の母親の喫煙状況（妊娠判明時に禁煙した母親を対象）</t>
    <phoneticPr fontId="2"/>
  </si>
  <si>
    <t>曝露要因（共変量）：児の性別、誕生月、出生体重、出生順位、在胎週数、通園状況、遊ぶ頻度、きょうだいの数、母乳人工栄養、妊娠中・出生後の両親の喫煙状況、両親の過去の喫煙習慣、飲酒習慣、社会経済的要因、就業状況、婚姻状況、同居人の喫煙状況、同居家族数、両親の年齢及び学歴、経済状況、在住地域</t>
    <phoneticPr fontId="2"/>
  </si>
  <si>
    <t>①　父母の喫煙習慣、次子の妊娠、授乳、健康QOL（SF8）、子の呼吸器疾患、ストレス指標（K6）、愛着尺度（Bonding scale）については共変量として用いてもよいが、オッズ比などの解析結果を論文に記載しないこと。②　2，3歳児データ固定後１年以内に運営委員長に論文原稿を提出すること。</t>
    <phoneticPr fontId="2"/>
  </si>
  <si>
    <t>植田紀美子</t>
  </si>
  <si>
    <t>ダウン症候群のＡＳＱ項目と自閉症スペクトラムとの関連</t>
    <phoneticPr fontId="2"/>
  </si>
  <si>
    <t xml:space="preserve">ASQ（1歳半、3歳）
備考：DS児は知的障害・運動発達遅滞が必発であり、3歳では健常児との成長・発達の差が大きく、エコチル調査質問票（3歳）のASQのできない項目が多いことが予想される。差が3歳ほどには大きくかい離していない1歳半のASQも使用する。
</t>
    <phoneticPr fontId="2"/>
  </si>
  <si>
    <t xml:space="preserve">曝露要因（共変量）：児性別、新生児合併症、新生児身体異常、出生体重、在胎週数、3歳時の合併症、子育て状況（保育所等利用状況、遊ぶ機会、絵本読み聞かせ、他の介護者の存在、相談者の存在、一緒に過ごす時間）、社会経済状況（世帯所得）
</t>
    <phoneticPr fontId="2"/>
  </si>
  <si>
    <t>①　ダウン症候群ではない児における「ASQと自閉症スペクトラムとの関連」も論文に記載するときは、「全国データを利用した成果発表リスト（中心仮説に関わらないもの）」に示されている既存テーマと重複しないようにすること（すでに自由化されているデータセットのみを利用した既存テーマについてはその限りにあらず）➁　10万組の母児を対象にダウン症候群の「ＡＳＱ項目と自閉症スペクトラム」へのリスク（あるいは特徴）を解析するならば、妊娠期間の異常（早産）・妊娠合併症・胎盤の異常（前置胎盤・常位胎盤早期剥離）・分娩時の異常、出生体重、在胎週数、育児（児にTVを見せる時間、母親が児とすごす時間、母親との外出機会、パートナーの育児参加など）、母親の社会的つながり、児に対する愛着、社会経済状況（世帯所得、両親の教育歴など）については共変量として用いてもよいが、オッズ比などの解析結果を論文に記載しないこと。③　2，3歳児データ固定後１年以内に運営委員長に論文原稿を提出すること。</t>
    <phoneticPr fontId="2"/>
  </si>
  <si>
    <t>馬場　幸子</t>
  </si>
  <si>
    <t>妊娠中・産後における母の就労変化と３歳時の母の喫煙の関連について</t>
    <phoneticPr fontId="2"/>
  </si>
  <si>
    <t>妊娠時・1.5歳・3歳時点の喫煙行動</t>
    <phoneticPr fontId="2"/>
  </si>
  <si>
    <t xml:space="preserve">曝露要因：母親の就労形態・労働時間・それらの変化（MT-1及びC-1）
共変量：母の年齢(Dr-0m)、世帯収入(MT-2及びC-3.0)、母の教育歴(MT-2)、パートナーの喫煙（MT-1及びC-1）、妊娠時・産後の抑うつ(K6: MT-1, MT-2, EPDS:M-1m, C-0.5)
</t>
    <phoneticPr fontId="2"/>
  </si>
  <si>
    <t>①　父母の喫煙習慣、次子の妊娠、授乳、健康QOL（SF8）、子の呼吸器疾患、ストレス指標（K6）、愛着尺度（Bonding scale）、在住（居住）地域と出産後の再喫煙の関係については論文に記載しないこと。②　2，3歳児データ固定後１年以内に運営委員長に論文原稿を提出すること。</t>
    <phoneticPr fontId="2"/>
  </si>
  <si>
    <t xml:space="preserve">Residential Greenness and Infant health
居住周辺の緑がストレスや精神発達に与える影響
</t>
    <phoneticPr fontId="2"/>
  </si>
  <si>
    <t xml:space="preserve">第1段階：Physical Activity (身体活動、外出時間、外出する機会)
第2段階：母親ストレス (K6, SF8)
第3段階：子どもの発達評価 (ASQ)　
</t>
  </si>
  <si>
    <t xml:space="preserve">曝露要因：Residential Greenness住所地1kmメッシュの緑化率
（M-T1, M-T2, M-1m, C-1y, C-2y, C-3y, F-T1）
共変量：SES（M-T1, F-T1）
妊娠中（M-T2）：飲酒歴、喫煙歴
出産（Dr-0m）：出産年齢、出産週数、出生順位
病歴（M-T1, F-T1, C-1y, C-2y, C-3y）　　　
</t>
    <phoneticPr fontId="2"/>
  </si>
  <si>
    <t>①　SES、妊娠中飲酒歴・喫煙歴、出産年齢、出産週数、出生順位、病歴については共変量として用いてもよいが、オッズ比などの解析結果を論文に記載しないこと。②　2，3歳児データ固定後１年以内に運営委員長に論文原稿を提出すること。</t>
    <phoneticPr fontId="2"/>
  </si>
  <si>
    <t>浜崎 景</t>
  </si>
  <si>
    <t xml:space="preserve"> 妊娠中のn-6／n-3摂取比と児の肥満について</t>
    <phoneticPr fontId="2"/>
  </si>
  <si>
    <t>C-3.0yまでの児の肥満</t>
    <phoneticPr fontId="2"/>
  </si>
  <si>
    <t xml:space="preserve">曝露要因（共変量）：FFQ MT2での魚介類摂取量、n-3系多価不飽和脂肪酸、n-6系多価不飽和脂肪酸
共変量：世帯収入(MT2)、最終学歴(MT2)、婚姻状況(C6m)、母親のBMI(M1m)、喫煙(M1m)、飲酒(M1m)、母親の年齢(M1m)、カロリー摂取量(FFQ MT2)、分娩歴(DrT1)、就業の有無(MT2)、身体活動(MT2)、母乳栄養の有無(C6m)、児の性別(Dr0m)、出生体重(Dr0m)、妊娠週数(Dr0m)、児の先天性身体異常の有無(Dr0m, Dr1m)
</t>
    <rPh sb="0" eb="2">
      <t>バクロ</t>
    </rPh>
    <rPh sb="2" eb="4">
      <t>ヨウイン</t>
    </rPh>
    <phoneticPr fontId="2"/>
  </si>
  <si>
    <t>①　児の睡眠時間・外遊びの頻度、保護者と子供の遊ぶ機会・絵本読む機会・外出する機会・児と母のメディア利用頻度、外遊びの頻度・保護者と児の遊ぶ機会・外出する機会、両親の身長、体重、BMI、年齢、ライフスタイル（食習慣、喫煙、運動量）、母乳中止時期、離乳食開始時期については共変量として用いてもよいが、オッズ比などの解析結果を論文に記載しないこと。②　2，3歳児データ固定後１年以内に運営委員長に論文原稿を提出すること。</t>
    <phoneticPr fontId="2"/>
  </si>
  <si>
    <t>城川　美佳</t>
  </si>
  <si>
    <t>両親の国籍と児の肥満</t>
    <phoneticPr fontId="2"/>
  </si>
  <si>
    <t>C-3.0yまでの児の肥満（出生後6か月から3歳まで）</t>
  </si>
  <si>
    <t xml:space="preserve">曝露要因：C-0.5y質問41：両親の国籍
共変量：C-0.5y質問39：両親の年齢、C-0.5y質問40・42：両親の体格、MT-2質問110・111：両親の教育歴、MT-2質問112：世帯収入、MT-2質問36：妊娠中の喫煙、M-T2 FFQ：妊娠中の飲酒、M1m質問2/ C-0.5y質問22：主に世話する人、C1y質問3/ C1.5y質問4・5/ C2y質問8：母乳と人工栄養の期間、C-0.5y質問4/ C1y質問6/ C1.5y質問3・10/ C2y質問9・10/ C3y質問11：児の食事の状況
</t>
    <rPh sb="0" eb="2">
      <t>バクロ</t>
    </rPh>
    <rPh sb="2" eb="4">
      <t>ヨウイン</t>
    </rPh>
    <phoneticPr fontId="2"/>
  </si>
  <si>
    <t>①　児の睡眠時間・外遊びの頻度・保護者と児の遊ぶ機会・外出する機会・食事の状態・おやつ、両親の体格・年齢・ライフスタイル（食習慣・喫煙・運動量）については共変量として用いてもよいが、オッズ比などの解析結果を論文に記載しないこと。②　2，3歳児データ固定後１年以内に運営委員長に論文原稿を提出すること。</t>
    <phoneticPr fontId="2"/>
  </si>
  <si>
    <t xml:space="preserve"> 久田　文</t>
  </si>
  <si>
    <t>妊娠期のヨウ素摂取と出生児の精神発達および運動発達遅延との関連</t>
    <phoneticPr fontId="2"/>
  </si>
  <si>
    <t xml:space="preserve">ASQスコア（C-1y, 1.5y,2y, 2.5y, 3y）、
および医師による精神発達遅滞、運動発達遅延の診断（C-1y,a1.5y,3y）
</t>
  </si>
  <si>
    <t xml:space="preserve">曝露要因：ヨウ素摂取量（FFQ、MT1, MT2）
（又はデータ利用可能であれば）尿中ヨウ素濃度（MT1, MT2）、母乳中ヨウ素濃度
共変量　：母・父年齢(Dr0m、C6m)、母身長(DrT1)、母妊娠前体重(DrT1)、出産経験(MT1)、母基礎疾患（MT1）、妊娠中合併症(Dr0m)、在胎期間（Dr0m）、児性別（Dr0m）、出生時体重（Dr0m）、出生時身長（Dr0m）、分娩様式（Dr0m）、、新生児合併症（Dr0m）、新生児の身体異常（Dr0m）、児の先天性疾患（C1y）、授乳方法（C1y,2y）、母・父の教育歴（MT2）、母職業（MT1、）、父職業（FT1）世帯収入（MT2,C3y）、養育環境（C1y,2y,3y）、母メンタルヘルスK6（MT-1,MT-2,C1y）、母自閉症傾向AQ（MT-2）、父メンタルヘルスK6（FT1）、父自閉症傾向AQ（FT1）、妊娠期間のカフェイン摂取量（MT1,MT2）、飲酒（MT1,MT2）、喫煙（MT1,MT2、C6m）、受動喫煙（MT1,MT2、C6m）、葉酸摂取量（MT1,MT2）、血中葉酸濃度(MT2)、授乳状況（C1y,2y）
</t>
    <phoneticPr fontId="2"/>
  </si>
  <si>
    <t>①　尿中ヨウ素濃度（MT1, MT2）、母乳中ヨウ素濃度の利用はできないこと。②　妊娠期間の異常（早産）・妊娠合併症・胎盤の異常・分娩時の異常、在胎週数・低出生体重・SGA・APGARスコア・新生児黄疸・新生児搬送・先天異常、不妊および不育治療、妊娠期間のカフェイン摂取量、育児（児にTVを見せる時間、母親が児とすごす時間、母親との外出機会、パートナーの育児参加など）、母親の社会的つながり、児に対する愛着、育児（児にTVを見せる時間、母親が児とすごす時間、母親との外出機会、パートナーの育児参加など）、母親の社会的つながり、児に対する愛着、戸外での活動時間、児の栄養法（母乳、混合栄養、人工栄養）、児の身長・体重、出生体重、住居環境、保育、妊婦の肥満については共変量として用いてもよいが、オッズ比などの解析結果を論文に記載しないこと。③　2，3歳児データ固定後１年以内に運営委員長に論文原稿を提出すること。</t>
    <phoneticPr fontId="2"/>
  </si>
  <si>
    <t>荒木 敦子</t>
    <phoneticPr fontId="2"/>
  </si>
  <si>
    <t>妊娠中の食事が児の臍帯血中のコレステロール値、IgE、およびその後の喘息（喘鳴）・アトピー性皮膚炎発症に影響するか</t>
    <phoneticPr fontId="2"/>
  </si>
  <si>
    <t>臍帯血中のコレステロール値、IgE、および3歳までの全固定データから得られる喘息（喘鳴）・アトピー性皮膚炎（ISAAC）</t>
    <phoneticPr fontId="2"/>
  </si>
  <si>
    <t>曝露要因：母FFQ、臍帯血中IgE、コレステロール値、トリグリセリド
共変量：両親のアレルギー既往、両親のIgE、妊娠中の喫煙、ライフスタイル、ストレス、母乳栄養、社会経済要因（学歴、収入、職業）他</t>
    <phoneticPr fontId="2"/>
  </si>
  <si>
    <t xml:space="preserve">①在胎週数については共変数として使用してよいが、オッズ比などは記述しないこと。②妊娠中に摂取した野菜・野菜に関連する栄養素に関する項目（M-T1 FFQ） (M-T2 FFQ)：野菜摂取に関する項目 (βカロチン、ビタミンA、αトコフェロール、ビタミンK、葉酸、ビタミンC、水溶性食物繊維、不溶性食物繊維、総食物繊維) の摂取量、食品群（野菜、緑色野菜、フルーツ）については共変数として使用してよいが、オッズ比などは記述しないこと。③ビタミンD摂取、ω3系多価不飽和脂肪酸摂取量については共変数として使用してよいが、オッズ比などは記述しないこと。④葉酸、EPA、DHAのサプリメント摂取については共変数として使用してよいが、オッズ比などは記述しないこと。⑤3歳児データ固定後１年以内（令和2年9月までに）に運営委員長に論文原稿を提出すること。 </t>
    <phoneticPr fontId="2"/>
  </si>
  <si>
    <t>278</t>
    <phoneticPr fontId="2"/>
  </si>
  <si>
    <t>自由化課題</t>
    <rPh sb="0" eb="3">
      <t>ジユウカ</t>
    </rPh>
    <rPh sb="3" eb="5">
      <t>カダイ</t>
    </rPh>
    <phoneticPr fontId="2"/>
  </si>
  <si>
    <t>柴田　英治</t>
    <phoneticPr fontId="2"/>
  </si>
  <si>
    <t>妊婦マンガン摂取量と血液中マンガン濃度との関係</t>
    <phoneticPr fontId="2"/>
  </si>
  <si>
    <t xml:space="preserve">妊娠中期・後期の母親のマンガン濃度 </t>
    <phoneticPr fontId="2"/>
  </si>
  <si>
    <t>曝露要因（共変量）：妊娠期（MT1、MT2）の母親のマンガン摂取量の平均値。マンガン摂取量はMT1（妊娠前期）およびMT2（妊娠後期）の食事摂取頻度調査（FFQ）から得られた食事摂取量と食品中のマンガン含有量から推定する。マンガンはトランスフェリンなど、鉄と同様な系で輸送されるため、 マンガンの吸収量は食事中の鉄含有量と反比例の関係がある。このため共変量は、鉄欠乏に関する指標（平均赤血球容積（MCV）および平均赤血球ヘモグロビン濃度（MCHC））、薬剤（鉄剤）およびサプリメント（鉄）の摂取状況、また母親の体組成の変化も血液中マンガン濃度に影響を与えるため、母親の妊娠前体重および身長より算出したBMI、妊娠中に増加した体重も共変量とする。</t>
    <rPh sb="0" eb="2">
      <t>バクロ</t>
    </rPh>
    <rPh sb="2" eb="4">
      <t>ヨウイン</t>
    </rPh>
    <rPh sb="5" eb="8">
      <t>キョウヘンリョウ</t>
    </rPh>
    <phoneticPr fontId="2"/>
  </si>
  <si>
    <t>① 2万人妊婦金属分析データを使用の場合には、「全国データを利用した成果発表予定リスト（中心仮説に関わらないもの）」への申請は不要（自由化済み）であり、論文原稿を JECS Group 回覧後に運営委員長に提出すること。
② 10万人妊婦金属分析データを使用する場合には、コアセンターのプロファイルペーパー（P5-①）が掲載済みであることから、重複がないことを確認した上で、論文原稿を JECS Group 回覧後に運営委員長に提出すること。</t>
    <phoneticPr fontId="2"/>
  </si>
  <si>
    <t>280</t>
  </si>
  <si>
    <t>※執筆希望リスト整理番号
1064</t>
    <phoneticPr fontId="2"/>
  </si>
  <si>
    <t>馬場 幸子</t>
    <phoneticPr fontId="2"/>
  </si>
  <si>
    <t>周産期の抑うつと３歳児までの発達の関連</t>
  </si>
  <si>
    <t>3歳時点のASQ　（可能なら1歳,1.5歳,2.0歳,2.5歳も）</t>
  </si>
  <si>
    <t>産後うつ（M-1M及びC-6M）及び抑うつ（MT-1・MT-2・C-1）</t>
    <phoneticPr fontId="2"/>
  </si>
  <si>
    <t xml:space="preserve">母の年齢(Dr-0m)、子どもの数(C-2.5)、婚姻状態（同居者）(C-2.5)、世帯収入(C-3.0)、母の教育歴（MT-2）、妊娠中の喫煙（MT-1）、児の性別(Dr-0m)、出生児体重(Dr-0m)、出産週数(Dr-0m)、愛着(C-1)、社会的なつながり(C-2.5)、子どもの面倒を自分以外に見る人(C-3.0)、子育ての相談をできる人(C-3.0)、保育施設利用(C-3.0)
</t>
    <phoneticPr fontId="2"/>
  </si>
  <si>
    <t xml:space="preserve">執筆者間調整完了、後日運営委員会確認
（調整結果の転記）
論文執筆希望リスト（2018）整理番号　1114「母親の産後のうつ状態（1か月・6か月EPDS、1歳時K6）と発達との関連および妊娠中の薬剤・サプリメント服用とプロバイオティクス食品摂取の関与について」：執筆責任者に問合たところ、研究仮説は下記の通りであった
&gt; ①腸内細菌叢へ影響を与える食品摂取⇒（母親の腸内細菌叢）⇒母親の産後うつ
&gt; ②腸内細菌叢へ影響を与える食品摂取⇒（母親の腸内細菌叢）⇒（児の腸内細菌叢）⇒児の精神神経発達
一方、当方の研究仮説は
母親の周産期抑うつ⇒児の発達
であり、重複がないことが確認できた。
</t>
    <rPh sb="20" eb="22">
      <t>チョウセイ</t>
    </rPh>
    <rPh sb="22" eb="24">
      <t>ケッカ</t>
    </rPh>
    <rPh sb="25" eb="27">
      <t>テンキ</t>
    </rPh>
    <phoneticPr fontId="1"/>
  </si>
  <si>
    <t>281</t>
  </si>
  <si>
    <t>※執筆希望リスト整理番号
1081</t>
    <phoneticPr fontId="2"/>
  </si>
  <si>
    <t>足立 祥</t>
    <phoneticPr fontId="2"/>
  </si>
  <si>
    <t>アレルギー素因と発達障害の関係について</t>
  </si>
  <si>
    <t xml:space="preserve">ASQ、自閉症スペクトラム障害、注意欠陥多動性障害、学習障害、発達性協調運動障害、知的障害 </t>
  </si>
  <si>
    <t xml:space="preserve">成育中（出生から3歳まで）のアレルギー性疾患の発症（医師から診断された既往歴：アトピー性皮膚炎、気管支喘息、食物アレルギー、アレルギー性鼻炎、アレルギー性結膜炎）
</t>
    <phoneticPr fontId="2"/>
  </si>
  <si>
    <t xml:space="preserve">（両親）年齢、身長、体重、喫煙・受動喫煙、飲酒、既往歴（アレルギー歴を含む）・現症、内服歴、所得、最終学歴、職業状況、SF8、AQ10、K6
（母親）妊娠分娩歴、不妊治療、不育症、妊娠状況、妊娠合併症、妊娠中使用薬剤、サプリメントの使用、分娩様式、家庭内での使用物質、ソーシャルキャピタル、メディア使用、子と接する機会、EPDS、IgE（母体・胎盤）、血液像
（分娩）性別、新生児情報、妊娠週数、体格（身長・体重・頭囲・胸囲）、産科・分娩合併症、分娩時使用薬剤、胎盤重量、新生児黄疸、新生児合併症、先天性疾患、
（児）同居家族、養育者、授乳状況、離乳食、便秘、メディア曝露、受動喫煙、身長、体重、頭囲、保育施設、母子の接する機会、メディア使用の頻度、住居環境、ペットの飼育、1年の出来事、予防接種、先天性疾患、既往歴・現症、 
</t>
    <phoneticPr fontId="2"/>
  </si>
  <si>
    <t>282</t>
  </si>
  <si>
    <t>※執筆希望リスト整理番号
1089</t>
    <phoneticPr fontId="2"/>
  </si>
  <si>
    <t>妊娠中における母親の血中葉酸濃度と児の発達障害の関係について</t>
  </si>
  <si>
    <t xml:space="preserve">ASQ、自閉症スペクトラム障害、注意欠陥多動性障害、学習障害、発達性協調運動障害、知的障害 </t>
    <phoneticPr fontId="2"/>
  </si>
  <si>
    <t xml:space="preserve">妊娠中における母親の血中葉酸濃度
</t>
    <phoneticPr fontId="2"/>
  </si>
  <si>
    <t xml:space="preserve">（両親）年齢、身長、体重、喫煙・受動喫煙、飲酒、既往歴・現症、内服歴、所得、最終学歴、SF8、AQ10、K6、職業状況、
（母親）妊娠分娩歴、不妊治療、不育症、妊娠状況、妊娠合併症、妊娠中使用薬剤、サプリメントの使用、分娩様式、家庭内での使用物質、ソーシャルキャピタル、メディア使用、子と接する機会、EPDS、
（分娩）性別、新生児情報、妊娠週数、体格（身長・体重・頭囲・胸囲）、産科・分娩合併症、分娩時使用薬剤、胎盤重量、新生児黄疸、新生児合併症、先天性疾患、
（児）同居家族、養育者、授乳状況、離乳食、メディア曝露、受動喫煙、身長、体重、頭囲、保育施設、母子の接する機会、メディア使用の頻度、住居環境、ペットの飼育、1年の出来事、予防接種、先天性疾患、既往歴・現症、 
</t>
    <phoneticPr fontId="2"/>
  </si>
  <si>
    <t>283</t>
  </si>
  <si>
    <t>※執筆希望リスト整理番号
1090</t>
    <phoneticPr fontId="2"/>
  </si>
  <si>
    <t>妊娠時における父親の職業状況（職業分類、雇用形態、労働時間、夜勤、パソコンの使用、扱う物質と頻度）と発達障害の関係について</t>
  </si>
  <si>
    <t xml:space="preserve">妊娠時における父親の職業状況（職業分類、雇用形態、労働時間、夜勤、パソコンの使用、扱う物質と頻度）
</t>
    <phoneticPr fontId="2"/>
  </si>
  <si>
    <t xml:space="preserve">（両親）年齢、身長、体重、喫煙・受動喫煙、飲酒、既往歴、内服歴、所得、最終学歴、SF8、AQ10、K6
（母親）妊娠分娩歴、不妊治療、不育症、妊娠状況、妊娠合併症、妊娠中使用薬剤、サプリメントの使用、分娩様式、家庭内での使用物質、職業状況、ソーシャルキャピタル、メディア使用、子と接する機会、EPDS、
（分娩）性別、新生児情報、妊娠週数、体格（身長・体重・頭囲・胸囲）、産科・分娩合併症、分娩時使用薬剤、胎盤重量、新生児黄疸、新生児合併症、先天性疾患、
（児）同居家族、養育者、授乳状況、離乳食、メディア曝露、受動喫煙、身長、体重、頭囲、保育施設、母子の接する機会、メディア使用の頻度、住居環境、ペットの飼育、1年の出来事、予防接種、先天性疾患、既往歴、 
</t>
    <phoneticPr fontId="2"/>
  </si>
  <si>
    <t>執筆者間調整完了、後日運営委員会確認</t>
  </si>
  <si>
    <t>284</t>
  </si>
  <si>
    <t>※執筆希望リスト整理番号
1104</t>
    <phoneticPr fontId="2"/>
  </si>
  <si>
    <t>玉田 葉月</t>
    <phoneticPr fontId="2"/>
  </si>
  <si>
    <t>家庭における食の志向と精神神経発達との関連</t>
  </si>
  <si>
    <t xml:space="preserve">1.5歳時点：児の精神神経発達（ASQ）（C-1.5y質問23）
2歳時点：児の精神神経発達（ASQ）（C-2y質問23）
3歳時点：児の精神神経発達（ASQ）（C-3y質問34）
</t>
  </si>
  <si>
    <t xml:space="preserve">胎児期：母親の食の志向（e.g., Lacto-ovo-vegetarian, Lacto-vegetarian, Ovo-vegetarian, Vegan）（M-T1 FFQ、M-T2 FFQ）
1.5歳時点：児の摂食状況・家庭の食の志向（C-1.5y質問10）
2歳時点：児の摂食状況・家庭の食の志向（C-2y質問10）
3歳時点：児の摂食状況・家庭の食の志向（C-3y質問11）
</t>
    <phoneticPr fontId="2"/>
  </si>
  <si>
    <t xml:space="preserve">・母親の摂取栄養素量（M-T1 FFQ、M-T2 FFQ）
・母親の身体活動（M-T1質問34～36、M-T2質問39～41）
・母親の学歴（M-T2質問110）
・世帯収入（M-T2質問112、C-3y質問47）
・児の年齢・身長・体重（C-1.5y、C-2y、C-3y）
・児の排便・排尿（C-3y質問24～27）
・児の睡眠状況（C-1y質問21～24、C-1.5y質問24～27、C-3y質問4～7）
・児の乾燥肌の有無（C-1y質問18、C-2y質問19、C-3y質問20）
・乳児期の栄養摂取方法（C-0.5y質問1～5、C-1y質問3～6）
・母親・父親の喫煙および児の受動喫煙（C-1.5y質問45、C-3y質問46）
・身体異常の有無（Dr-0m、Dr-1m）
・生後１か月の児の様子（M-1m質問17～21）
・児について気になること（C-2.5y質問6）
</t>
    <phoneticPr fontId="2"/>
  </si>
  <si>
    <t xml:space="preserve">執筆者間調整完了、後日運営委員会確認
（調整結果の転記）
論文執筆希望リスト（2018）整理番号1057：
アウトカム（精神神経発達ASQ）と曝露要因（MT1における食事調査結果）の重複が懸念され、執筆責任者に問い合わせた。その結果、両課題は以下の点において相違があり、重複しないことが確認された。
■相違点：報告者（玉田）が申請した課題1104は曝露要因として主に「各食品の摂取頻度」を用いることを想定しており、重複が懸念される課題1057が想定している曝露要因「炭水化物摂取量」を解析に用いない。
</t>
    <phoneticPr fontId="2"/>
  </si>
  <si>
    <t>285</t>
  </si>
  <si>
    <t>※執筆希望リスト整理番号
1144</t>
    <phoneticPr fontId="2"/>
  </si>
  <si>
    <t>山本  緑</t>
    <phoneticPr fontId="2"/>
  </si>
  <si>
    <t>母親および児のメディア利用と児の発達との関連</t>
  </si>
  <si>
    <t>ASQ-3（1Y, 1.5Y, 2Y, 2.5Y, 3Y）</t>
  </si>
  <si>
    <t xml:space="preserve">妊娠前のテレビ視聴、ゲーム利用（M-T1）
妊娠中のテレビ視聴、ゲーム、携帯電話、メール利用（M-T2）
親（養育者）のテレビ・DVD視聴、パソコン・携帯電話操作（M-1m）
親（養育者）のパソコン・携帯電話操作、、児のテレビ・DVD視聴、児の睡眠時間（C-1y）
親（養育者）のPC・携帯電話操作、児のテレビ・DVD視聴（C-2y）
親（養育者）のPC・携帯電話操作、児のテレビ・DVD視聴（C-2.5y）
親（養育者）と児のPC・携帯・ゲーム機操作、児の睡眠時間（C-3y）、親と児のテレビ・DVD視聴（C-3y）
児のテレビ・DVD視聴は共変量として扱い、許可される場合にのみオッズ比を示す。
</t>
    <phoneticPr fontId="2"/>
  </si>
  <si>
    <t xml:space="preserve">執筆者間調整完了、後日運営委員会確認
（調整結果の転記）
論文執筆希望リスト（2018）整理番号1087
論文執筆希望リスト（2018）整理番号1088：
執筆責任者に問い合わせ、以下の条件で重複回避が可能なことを確認した。
本研究は、発達に対してメディア利用の直接的な関連と、睡眠（就寝時刻）を媒介した関連とを
合わせて解析するため、睡眠を媒介した関連については部分的に重複する可能性があるが、メディア利用の発達への直接効果を含めたモデルで解析を行うため、解析方法が異なる。また、睡眠については就寝時刻のみを用いる。
論文執筆希望リスト（2018）整理番号1049a
こ執筆責任者に問い合わせ、以下の条件で重複回避が可能なことを確認した。
本研究は、発達に対してメディア利用の直接的な関連と、睡眠（就寝時刻）を媒介した関連とを
合わせて解析するため、睡眠を媒介した関連については部分的に重複する可能性があるが、メディア利用の発達への直接効果を含めたモデルで解析を行うため、解析方法が異なる。また、睡眠については就寝時刻のみを用いる。
児のテレビ・DVD視聴は共変量として扱い、睡眠との関連を示す数値は表示しない。
</t>
    <phoneticPr fontId="2"/>
  </si>
  <si>
    <t>286</t>
  </si>
  <si>
    <t>※執筆希望リスト整理番号
1019a</t>
    <phoneticPr fontId="2"/>
  </si>
  <si>
    <t>両親の自閉傾向と児の自閉症の関連</t>
    <phoneticPr fontId="2"/>
  </si>
  <si>
    <t>児の自閉症または類縁疾患の診断[C-3y]児の自閉症または類縁疾患の診断</t>
  </si>
  <si>
    <t>母親の自閉傾向[MT-2]AQ尺度.父親の自閉傾向[FT-1]AQ尺度</t>
  </si>
  <si>
    <t xml:space="preserve">[MT-1][母親]年齢、既往・合併症、妊娠歴、アルコール、薬剤、サプリメント、職業、[両親]喫煙[Dr-T1]妊娠歴[F-T1][父親]既往、喫煙、職業、父親の自閉傾向(AQ尺度)[MT-2][両親]喫煙、[母親]サプリメント、アルコール、薬剤、最終学歴・世帯収入、職業、母親の自閉傾向(AQ尺度)[Dr-0m][母親]分娩様式、合併症、妊娠中に使用した薬剤、産科・分娩合併症、[児]在胎期間、単胎多胎、身長・体重、性別、胎盤・臍帯異常、先天性異常[M-1m][母親]喫煙、体重[Dr-1m].[児].身長・体重、先天性異常
</t>
    <phoneticPr fontId="2"/>
  </si>
  <si>
    <t>287</t>
  </si>
  <si>
    <t>※執筆希望リスト整理番号
1087</t>
    <phoneticPr fontId="2"/>
  </si>
  <si>
    <t>竹島 泰弘</t>
    <rPh sb="0" eb="2">
      <t>タケシマ</t>
    </rPh>
    <rPh sb="3" eb="5">
      <t>ヤスヒロ</t>
    </rPh>
    <phoneticPr fontId="2"/>
  </si>
  <si>
    <t>乳幼児期の睡眠習慣が精神運動発達に与える影響</t>
    <phoneticPr fontId="2"/>
  </si>
  <si>
    <t>3歳時のASQ-3スコア</t>
  </si>
  <si>
    <t xml:space="preserve">睡眠習慣、授乳・離乳食、集団生活の有無、家族構成、ASQ-3スコア、両親の労働状況、対人コミュニケーション時間、対物(メディア)コミュニケーション時間、パートナーの育児状況、先天性疾患
要因の時期：M-1m、C-0.5y、C-1.0y、C-1.5y、C-2.0y、C-2.5y、C-3.0y
</t>
    <phoneticPr fontId="2"/>
  </si>
  <si>
    <t>288</t>
  </si>
  <si>
    <t>※執筆希望リスト整理番号
1135</t>
    <phoneticPr fontId="2"/>
  </si>
  <si>
    <t>河野 崇</t>
    <phoneticPr fontId="2"/>
  </si>
  <si>
    <t>妊娠中の職業的全身麻酔薬曝露の胎児奇形発生率およびその後の小児発達発育への影響</t>
  </si>
  <si>
    <t>出生体重、身長、先天異常、小児の発育発達（身長、体重、ＡＳＱ、自閉症・自閉症スペクトラム障害・ADHD・LD・性同一性障害・性的役割行動・その他の精神神経発達異常・泣き行動・睡眠・その他の精神神経症状（チック、不登校）・注意力障害・記憶・学習・社会行動・IQ）</t>
  </si>
  <si>
    <t xml:space="preserve">仕事での全身麻酔薬使用（MT-1,MT-2）、職種と職業(MT-1,MT-2)
</t>
    <phoneticPr fontId="2"/>
  </si>
  <si>
    <t xml:space="preserve">小児自身の全身麻酔既往、既往歴、仕事で放射線、抗がん剤を扱ったか、喫煙、雇用形態、労働時間、飲酒、過去一年の常用薬、流産早産死産の既往、不育症の有無及びその理由、職種と職業の変化、ストレス、分娩様式、無痛分娩の有無（麻酔様式）、慢性疾患に対する投薬、母体感染症、子宮収縮抑制薬の使用
</t>
    <phoneticPr fontId="2"/>
  </si>
  <si>
    <t>289</t>
  </si>
  <si>
    <t>※執筆希望リスト整理番号
1117</t>
    <phoneticPr fontId="2"/>
  </si>
  <si>
    <t>土谷 昌広</t>
    <phoneticPr fontId="2"/>
  </si>
  <si>
    <t>口唇口蓋裂児の口腔衛生活動と生活環境に関する検討</t>
  </si>
  <si>
    <t xml:space="preserve">子の睡眠（C3.0y）、子の疾患罹患状況（C3.0y）、発熱回数（C3.0y、C2.5y、C2.0y）、呼吸の問題（C3.0y、C2.0y）、排便・排尿の状況（C3.0y）
              保育園・遊ぶ機会・絵本・外出・交流（C3.0y），口腔関連行動変数［虫歯の有無や歯磨き習慣、フッ素塗布の受診有無など］(C-2.0y)
</t>
  </si>
  <si>
    <t>口唇口蓋裂の有無、他の先天性疾患の有無、母親のEPDS (C-2.0y)、Bonding(C-1.0y)</t>
    <phoneticPr fontId="2"/>
  </si>
  <si>
    <t>291</t>
  </si>
  <si>
    <t>※執筆希望リスト整理番号
1074</t>
    <phoneticPr fontId="2"/>
  </si>
  <si>
    <t>小野 貴志</t>
    <phoneticPr fontId="2"/>
  </si>
  <si>
    <t>母乳栄養が乳児期の気管支喘息・アトピー性皮膚炎の発症に及ぼす影響（※執筆者間調整の結果、「母乳栄養が児の乳児期のアレルギー性疾患の発症に及ぼす影響」から変更）</t>
    <rPh sb="34" eb="37">
      <t>シッピツシャ</t>
    </rPh>
    <rPh sb="37" eb="38">
      <t>カン</t>
    </rPh>
    <rPh sb="38" eb="40">
      <t>チョウセイ</t>
    </rPh>
    <rPh sb="41" eb="43">
      <t>ケッカ</t>
    </rPh>
    <rPh sb="76" eb="78">
      <t>ヘンコウ</t>
    </rPh>
    <phoneticPr fontId="2"/>
  </si>
  <si>
    <t>生後3歳児のアレルギー性疾患（気管支喘息、アトピー性皮膚炎、食物アレルギー、乳児消化管アレルギー）への影響</t>
  </si>
  <si>
    <t>暴露要因：母乳栄養、人工栄養、混合栄養(C-0.5y)</t>
    <phoneticPr fontId="2"/>
  </si>
  <si>
    <t xml:space="preserve">共変量：性別(Dr-0m)、在胎週数(Dr-0m)、出生体重(Dr-0m)、妊娠中の母親の喫煙(M-T1)、生後の同居者の喫煙(C-0.5y)、ペット飼育(C-0.5y)、両親のアレルギー歴(M-T1, F-T1)、両親の教育歴(M-T2, F-T1)、世帯収入(M-T2)、総IgE(M-T1 Blood, F-T1 Blood, M-T2 Blood)
</t>
    <phoneticPr fontId="2"/>
  </si>
  <si>
    <t>執筆者間調整完了、後日運営委員会確認
成果発表予定リスト（中心仮説に関わらないもの）課題番号11,12,13-②との重複回避（→執筆者間調整完了）
（調整結果の転記）
成果発表予定リスト(中心仮説に関わらないもの)課題番号13-②
「母乳栄養が児の乳児期のアレルギー性疾患の発症に及ぼす影響」から
「母乳栄養が乳児期の気管支喘息・アトピー性皮膚炎の発症に及ぼす影響」
に変更することで、重複を回避し、執筆責任者から許可を得た。
成果発表予定リスト(中心仮説に関わらないもの)課題番号11
成果発表予定リスト(中心仮説に関わらないもの)課題番号12
上記の課題について、重複調整完了</t>
    <rPh sb="19" eb="21">
      <t>セイカ</t>
    </rPh>
    <rPh sb="21" eb="23">
      <t>ハッピョウ</t>
    </rPh>
    <rPh sb="23" eb="25">
      <t>ヨテイ</t>
    </rPh>
    <rPh sb="29" eb="33">
      <t>チュウシンカセツ</t>
    </rPh>
    <rPh sb="34" eb="35">
      <t>カカ</t>
    </rPh>
    <rPh sb="42" eb="44">
      <t>カダイ</t>
    </rPh>
    <rPh sb="44" eb="46">
      <t>バンゴウ</t>
    </rPh>
    <rPh sb="58" eb="60">
      <t>チョウフク</t>
    </rPh>
    <rPh sb="60" eb="62">
      <t>カイヒ</t>
    </rPh>
    <rPh sb="64" eb="67">
      <t>シッピツシャ</t>
    </rPh>
    <rPh sb="67" eb="68">
      <t>カン</t>
    </rPh>
    <rPh sb="68" eb="70">
      <t>チョウセイ</t>
    </rPh>
    <rPh sb="70" eb="72">
      <t>カンリョウ</t>
    </rPh>
    <phoneticPr fontId="1"/>
  </si>
  <si>
    <t>292</t>
  </si>
  <si>
    <t>※執筆希望リスト整理番号
1098</t>
    <phoneticPr fontId="2"/>
  </si>
  <si>
    <t>足立 雄一</t>
    <phoneticPr fontId="2"/>
  </si>
  <si>
    <t>妊娠中の発酵食品摂取が児のアレルギー疾患発症に及ぼす影響について</t>
  </si>
  <si>
    <t xml:space="preserve"> 3歳児までのアレルギー疾患の発症</t>
  </si>
  <si>
    <t xml:space="preserve">妊娠前と妊娠中の発酵食品の摂取状況（MT-1 FFQ、MT-2 FFQ）
</t>
    <phoneticPr fontId="2"/>
  </si>
  <si>
    <t xml:space="preserve">アレルギー歴(M-T1、F-T1)、喫煙状況(M-T1、F-T1、M-T2、M-1m、C-1.5y、C-3.0y)、抗菌薬、鎮痛薬、サプリメント使用の有無(In-T1、In-T2)、身長、体重(Dr-T1、C-1.0y、C-1.5y、C-2.0y、C-3.0y)、妊娠・分娩歴(Dr-T1)、非特異的IgE値(M-T1 Blood)、特異的IgE値(M-T1 Blood)、ビタミンや発酵食品の摂取状況(F-T1 FFQ)、サプリメントの摂取(M-T2)、食習慣(M-T2)、在胎週数(Dr-0m)、分娩様式(Dr-0m)、出生時計測値(Dr-0m)、児の身体異常(Dr-0m、Dr-1m)、母乳かミルクか(M-1m)、授乳や離乳食の状況(C-0.5y、C-1.0y)、集団生活の有無(C-0.5y)、ペットの有無(C-0.5y)
</t>
    <phoneticPr fontId="2"/>
  </si>
  <si>
    <t>執筆者間調整完了、後日運営委員会確認
（調整結果の転記）
・論文執筆希望リスト(2018)整理番号1014：
当該課題で食物摂取量が曝露因子となっていたため、課題1098の曝露因子である発酵食品（味噌、納豆、チーズ、ヨーグルト）との重複があるか、執筆責任者に問い合わせ確認を行った。課題1014で食物アレルギーのアウトカムから大豆を外して解析すること、チーズ、ヨーグルトは乳製品の一部として扱うため発酵食品として個別に扱う予定はないことを確認し、課題同士の重複無しで見解が一致した。
・論文執筆希望リスト(2018)整理番号1110：解析と執筆を協同して行う。</t>
    <phoneticPr fontId="2"/>
  </si>
  <si>
    <t>293</t>
  </si>
  <si>
    <t>※執筆希望リスト整理番号
1110</t>
    <phoneticPr fontId="2"/>
  </si>
  <si>
    <t>田邉 裕美, 山本 緑</t>
    <phoneticPr fontId="2"/>
  </si>
  <si>
    <t>妊娠中の母親の微生物環境と3歳までの児のアレルギー発症との関連性</t>
    <phoneticPr fontId="2"/>
  </si>
  <si>
    <t xml:space="preserve"> 6か月までの皮疹・乾燥肌（C-6m質問12・13）と3歳時までの児のアレルギー疾患発症（アトピー性皮膚炎・食物アレルギー・喘息（喘鳴）・鼻炎）</t>
  </si>
  <si>
    <t>家族構成（M-T1）・職業（農林水産技術者・医師・獣医師・薬剤師・保健師・助産師・看護師・医療技術者・その他保健医療従事者・教員・その他専門的職業・介護サービス・保健医療サービス・農業・林業）（M-T1・T2、F-T1）・動物（M-T2）・発酵食品（M-T1T2FFQ）</t>
    <phoneticPr fontId="2"/>
  </si>
  <si>
    <t xml:space="preserve">執筆者間調整完了、後日運営委員会確認
（調整結果の転記）
論文執筆希望リスト（2018）整理番号1098：解析と執筆を協同して行う。
論文執筆希望リスト(2018)整理番号1014：整理番号1098との以下の調整結果に準じて重複なしと判断した。
当該課題で食物摂取量が曝露因子となっていたため、課題1098の曝露因子である発酵食品（味噌、納豆、チーズ、ヨーグルト）との重複があるか、執筆責任者に問い合わせ確認を行った。課題1014で食物アレルギーのアウトカムから大豆を外して解析すること、チーズ、ヨーグルトは乳製品の一部として扱うため発酵食品として個別に扱う予定はないことを確認し、課題同士の重複無しで見解が一致した。
</t>
    <phoneticPr fontId="2"/>
  </si>
  <si>
    <t>294</t>
  </si>
  <si>
    <t>※執筆希望リスト整理番号
1092</t>
    <phoneticPr fontId="2"/>
  </si>
  <si>
    <t>宮下 ちひろ</t>
    <phoneticPr fontId="2"/>
  </si>
  <si>
    <t>出生から幼児期の体格や肥満がアレルギー症状に与える影響</t>
  </si>
  <si>
    <t xml:space="preserve"> 3歳までのアレルギー症状（喘息、食物アレルギー、アトピー性皮膚炎、アレルギー性鼻炎）（C-6M、1Y、1.5Y、2Y、2.5Y、3Y）、将来的には3歳以降のアレルギー症状</t>
  </si>
  <si>
    <t xml:space="preserve">曝露要因：出生体重、身長（Dr-0m, Dr-1m）、体重および身長（C-6M、1Y、1.5Y、2Y、2.5Y、3Y）、肥満度
</t>
    <phoneticPr fontId="2"/>
  </si>
  <si>
    <t>共変量：母の妊娠前の体重と身長（MT1）、父の体重と身長（MT1）、母と父のアレルギー歴（MT1）、児の受動喫煙（C-6M、1Y、1.5Y、2Y、2.5Y、3Y）</t>
    <phoneticPr fontId="2"/>
  </si>
  <si>
    <t xml:space="preserve">執筆者間調整完了、後日運営委員会確認
（調整結果の転記）
論文執筆希望リスト（ 2018 ）整理番号：1092　変更なし
論文執筆希望リスト（ 2018 ）整理番号：1008　範囲縮小
論文執筆希望リスト（ 2018 ）整理番号1008
１）の乳児の身長、体重およびBMI(z-score, WHO child growth standardsに基づいて)増加/減少：Dr-0m～Dr-1m、 Dr-1m～C-0.5y、 C-0.5y～C-1.0yとアレルギーの関連を書かない
２）の０－３歳のBMI trajecotyと3歳時のアレルギーだけを書く。（目的は肥満とアレルギーの関連ではなく、BMI trajecotyとアレルギーの関連です）。
</t>
    <phoneticPr fontId="2"/>
  </si>
  <si>
    <t>295</t>
  </si>
  <si>
    <t>※執筆希望リスト整理番号
1073</t>
    <phoneticPr fontId="2"/>
  </si>
  <si>
    <t>久米 庸平</t>
    <phoneticPr fontId="2"/>
  </si>
  <si>
    <t>母乳栄養の期間と感染症発症に及ぼす影響について</t>
  </si>
  <si>
    <t>生後6ヶ月、1歳時、2歳時、3歳時の感染症</t>
  </si>
  <si>
    <t xml:space="preserve">授乳状況（M-1m、C-0.5y、C-1.0y、C-2.0y）
出生週数、性別、出生体重（Dr-0m）
両親の学歴、経済状況（M-T2）
家族構成（C-1.5y）
ワクチン接種歴（C-1.0y、C-2.0y）
集団生活歴（C-1.0y、C-2.0y、C-3.0y）
</t>
    <phoneticPr fontId="2"/>
  </si>
  <si>
    <t>執筆者間調整完了、後日運営委員会確認
（調整結果の転記）
論文執筆希望リスト2018 整理番号1134 「母乳栄養期間と幼児期の発熱頻度の関連性について
」が似ていましたが、執筆責任者に問い合わせ、アウトカムの項目が明確に異なっていることを確認し、「重複がない」ということとしました。</t>
    <rPh sb="20" eb="24">
      <t>チョウセイケッカ</t>
    </rPh>
    <rPh sb="25" eb="27">
      <t>テンキ</t>
    </rPh>
    <phoneticPr fontId="1"/>
  </si>
  <si>
    <t>296</t>
  </si>
  <si>
    <t>※執筆希望リスト整理番号
1079</t>
    <phoneticPr fontId="2"/>
  </si>
  <si>
    <t>三﨑 真生子</t>
    <phoneticPr fontId="2"/>
  </si>
  <si>
    <t>SGA(small for gestational age)の3歳時での生活環境と肥満のリスク</t>
  </si>
  <si>
    <t xml:space="preserve"> SGA児の3歳時での肥満(肥満度＝（実測体重－標準体重）/標準体重×100　（％）＞20％)の有無</t>
  </si>
  <si>
    <t xml:space="preserve">Dr-0m　 出生時計測（身長・体重）　出生の妊娠週数　新生児の身体異常　
Dr-1m 　　　　児の経過（児計測、先天代謝異常の有無）　児の身体異常C-1.0y 1歳時の体格（身長・体重）、集団保育の開始時期、保育施設ですごす時間、先天性疾患、慢性疾患罹患の有無（特に内分泌疾患）、睡眠時間、TV/DVDを児に見せる時間
M-1m　母乳、人工乳の回数、量（割合）
C-0.5ｙ　母乳、人工乳の回数、量（割合）、離乳食開始時気、ベビーフードの使用頻度
両親の年齢、身長・体重
C-1.5y   1歳半時の体格（身長・体重）同居人の構成　睡眠時間、食事回数、おやつの回数　母乳、人工乳の回数、量（割合）
C-2.0y  2歳時の体格（身長・体重）先天性疾患、慢性疾患罹患の有無（特に内分泌疾患）TV/DVDを児に見せる時間、食事回数、おやつの回数、母乳授乳の有無
C-2.5y  2歳半時の体格（身長・体重）、同居人の構成、TV/DVDを児に見せる時間の長さ、両親の年齢、身長・体重
C-3.0y  ３歳時の体格（身長・体重）、習い事（運動）の時間、睡眠時間、TV/DVDを児に見せる時間の長さ
</t>
    <phoneticPr fontId="2"/>
  </si>
  <si>
    <t>297</t>
  </si>
  <si>
    <t>※執筆希望リスト整理番号
1123</t>
    <phoneticPr fontId="2"/>
  </si>
  <si>
    <t>板倉 昭二</t>
    <rPh sb="0" eb="2">
      <t>イタクラ</t>
    </rPh>
    <rPh sb="3" eb="5">
      <t>ショウジ</t>
    </rPh>
    <phoneticPr fontId="2"/>
  </si>
  <si>
    <t>父親の家事・育児参加と育児ストレスとの関連</t>
    <phoneticPr fontId="2"/>
  </si>
  <si>
    <t>育児ストレス尺度（PSI: C-1.5y, C-2.5y）</t>
  </si>
  <si>
    <t>父親の家事・育児参加の程度（M-1m, C-0.5y, C-1.0y, C-2.0y）</t>
    <phoneticPr fontId="2"/>
  </si>
  <si>
    <t>執筆者間調整完了、後日運営委員会確認
（調整結果の転記）
申請者間で、重複の確認と今後の進め方について検討し、下記の通りすすめることとなった。
１）申請者それぞれが論文原稿作成を行い、どちらかが完成した段階で、その旨と大まかな内容を伝え、もし内容が重複していた場合は、もう一方が方向修正等を検討する。
２）家事状況満足度は、整理番号１１２３では、共変量として扱い、曝露要因としての評価は行わない。</t>
    <rPh sb="20" eb="24">
      <t>チョウセイケッカ</t>
    </rPh>
    <rPh sb="25" eb="27">
      <t>テンキ</t>
    </rPh>
    <phoneticPr fontId="1"/>
  </si>
  <si>
    <t>300</t>
  </si>
  <si>
    <t>※執筆希望リスト整理番号
1129</t>
    <phoneticPr fontId="2"/>
  </si>
  <si>
    <t>菊地 大介</t>
    <phoneticPr fontId="2"/>
  </si>
  <si>
    <t>妊娠中の喫煙とアルコールが先天性難聴に及ぼす影響について</t>
  </si>
  <si>
    <t>Dr-1m（聴覚スクリーニング異常）、疾患情報登録調査（先天性難聴）（事務局記載：疾患情報登録データは利用対象外）</t>
    <phoneticPr fontId="2"/>
  </si>
  <si>
    <t xml:space="preserve">母の飲酒（M-T1 質問28-32、M-T2 質問36-38）、父の飲酒（質問17-18）
</t>
    <phoneticPr fontId="2"/>
  </si>
  <si>
    <t xml:space="preserve">出生週数、性別、Apgar、出生体重、新生児黄疸・合併症、母胎感染症、先天性疾患、父母の病歴、父母の喫煙 </t>
    <phoneticPr fontId="2"/>
  </si>
  <si>
    <t>執筆者間調整完了、後日運営委員会確認
疾患情報登録データは、利用対象外(執筆条件受諾確認済み）</t>
    <phoneticPr fontId="2"/>
  </si>
  <si>
    <t>301</t>
  </si>
  <si>
    <t>※執筆希望リスト整理番号
1082</t>
    <phoneticPr fontId="2"/>
  </si>
  <si>
    <t>徳永 沙知</t>
    <phoneticPr fontId="2"/>
  </si>
  <si>
    <t>母親のサプリメント摂取がけいれん性疾患の発症に与える影響</t>
  </si>
  <si>
    <t>てんかん・けいれん</t>
  </si>
  <si>
    <t>飲酒歴、喫煙歴（MT-1）母親のサプリメントの摂取（MT-2）、母親の妊娠中の食生活（MT-1 FFQ, MT-2 FFQ）、母親の内服歴(MT-1 In-T1, MT-2 In-T2)、葉酸（M-T1 blood）</t>
    <phoneticPr fontId="2"/>
  </si>
  <si>
    <t xml:space="preserve">執筆者間調整完了、後日運営委員会確認
（調整結果の転記）
論文執筆希望リスト(2018) 整理番号1106：執筆担当者に問い合わせ、以下の執筆条件で重複回避が可能なことを確認した。執筆条件：「葉酸摂取」は共変量に用いるが主たる暴露要因としてのオッズ比は求めない。
</t>
    <rPh sb="20" eb="24">
      <t>チョウセイケッカ</t>
    </rPh>
    <rPh sb="25" eb="27">
      <t>テンキ</t>
    </rPh>
    <phoneticPr fontId="1"/>
  </si>
  <si>
    <t>302</t>
  </si>
  <si>
    <t>※執筆希望リスト整理番号
1088</t>
    <phoneticPr fontId="2"/>
  </si>
  <si>
    <t>西岡 隆文</t>
    <phoneticPr fontId="2"/>
  </si>
  <si>
    <t>電子機器が睡眠に及ぼす影響</t>
  </si>
  <si>
    <t>3歳までの睡眠時間、睡眠リズム</t>
  </si>
  <si>
    <t xml:space="preserve">出生時から3歳までの電子機器の接触時間・視聴時間、家族の電子機器の使用時間・使用頻度、家族と児が接触中の電子機器の使用時間
要因の時期：M-1m、C-0.5y、C-1.0y、C-1.5y、C-2.0y、C-2.5y、C-3.0y
</t>
    <phoneticPr fontId="2"/>
  </si>
  <si>
    <t xml:space="preserve">執筆者間調整完了、後日運営委員会確認
（調整結果の転記）
論文執筆希望リスト(2018)  整理番号1046
論文執筆希望リスト(2018)  整理番号1054
論文執筆希望リスト(2018)  整理番号1049a
整理番号 1049a 「3歳までの児のメディア視聴時間と児の睡眠時間の関連」では
アウトカムも暴露要因も重複している状態であったので、暴露要因を「児のメディア視聴時間（C-1.0yではG質問37）」と「親のメディア暴露時間（C-1.0yではG質問37）」とわけて、私が児のメディア視聴時間、先方が親の曝露時間と、親と子に曝露要因をそれぞれ分担することで調整がついた。
</t>
    <rPh sb="20" eb="24">
      <t>チョウセイケッカ</t>
    </rPh>
    <rPh sb="25" eb="27">
      <t>テンキ</t>
    </rPh>
    <phoneticPr fontId="1"/>
  </si>
  <si>
    <t>303</t>
  </si>
  <si>
    <t>※執筆希望リスト整理番号
1049a</t>
    <phoneticPr fontId="2"/>
  </si>
  <si>
    <t>甲信</t>
    <phoneticPr fontId="2"/>
  </si>
  <si>
    <t>小島 令嗣</t>
    <phoneticPr fontId="2"/>
  </si>
  <si>
    <t>3歳までの児のメディア視聴時間と児の睡眠時間の関連</t>
  </si>
  <si>
    <t>3歳までの児の睡眠時間</t>
  </si>
  <si>
    <t>3歳までの児のメディア視聴時間</t>
  </si>
  <si>
    <t xml:space="preserve">母のメディア視聴時間（M-T1、M-T2、M-1ｍ、C-2.0y、C-2.5y）母の就業（C-1.0y）、通園（C-1.0y、C-2.0y、C-3.0y）、出生順位（M-T1）、両親の学歴（M-T2）、年収（M-T2、C-3.0y）、母のメンタル状態（C-0.5y、C-1.5y、C-2.5y、）、発達ASQ（C-0.5y、C-1.0y、C-1.5y、C-2.0y、C-2.5y、C-3.0y）絵本読むか（C-1.0y、C-2.0y、C-3.0y）、習い事（C-2.0y）、外遊び（C-2.0y、C-3.0y）など
</t>
    <phoneticPr fontId="2"/>
  </si>
  <si>
    <t>執筆者間調整完了、後日運営委員会確認
（調整結果の転記）
論文執筆希望リスト（2018）課題番号1088
執筆責任者に問合せ、以下の執筆条件で重複回避が可能なことを確認した。
執筆条件：それぞれの課題で”曝露の焦点をずらす”などの内容でメインの結果と説明の概要をお互いに出し合い、執筆内容を適宜協議する。
オーサーシップに関しては、双方のユニットセンター長の承諾を得る。</t>
    <rPh sb="20" eb="24">
      <t>チョウセイケッカ</t>
    </rPh>
    <rPh sb="25" eb="27">
      <t>テンキ</t>
    </rPh>
    <phoneticPr fontId="1"/>
  </si>
  <si>
    <t>304</t>
  </si>
  <si>
    <t>※執筆希望リスト整理番号
1134</t>
    <phoneticPr fontId="2"/>
  </si>
  <si>
    <t>満田 直美</t>
    <phoneticPr fontId="2"/>
  </si>
  <si>
    <t>母乳栄養期間と幼児期の発熱頻度の関連性について</t>
  </si>
  <si>
    <t>3歳までの発熱頻度</t>
  </si>
  <si>
    <t xml:space="preserve">母乳栄養期間 
</t>
    <phoneticPr fontId="2"/>
  </si>
  <si>
    <t xml:space="preserve">・Dr0mより、母親の年齢、在胎週数、子どもの性別、出生体重、アプガースコア
・MT-2より、母親の喫煙歴、母親の教育歴、世帯収入
・C-1.5y,C-2.5yより同居家族の構成
・C-1y, C-2y, C-3yより、保育園通園の有無と時期
</t>
    <phoneticPr fontId="2"/>
  </si>
  <si>
    <t>307</t>
  </si>
  <si>
    <t>※執筆希望リスト整理番号
1084</t>
    <phoneticPr fontId="2"/>
  </si>
  <si>
    <t>母親の精神疾患（特に産後うつ病）が児の発育・体格及ぼす影響について</t>
  </si>
  <si>
    <t>児の体格（身長・体重・頭囲・胸囲）の推移</t>
  </si>
  <si>
    <t xml:space="preserve">（母親）産後うつ病（EPDS：m1m、C6m）、周産期の抑うつ状態（K6；MT1,MT2,C1y）、既往歴（神経・精神の病気、発達障害：MT1）、AQ10
</t>
    <phoneticPr fontId="2"/>
  </si>
  <si>
    <t xml:space="preserve">（両親）年齢、身長、体重、喫煙・受動喫煙、飲酒、既往歴・現症、内服歴、所得、最終学歴、SF8、AQ10、K6、職業状況、
（母親）妊娠分娩歴、不妊治療、不育症、妊娠状況、妊娠合併症、妊娠中使用薬剤、サプリメントの使用、分娩様式、家庭内での使用物質、ソーシャルキャピタル、メディア使用、子と接する機会、
（分娩）性別、新生児情報、妊娠週数、体格（身長・体重・頭囲・胸囲）、産科・分娩合併症、分娩時使用薬剤、胎盤重量、新生児黄疸、新生児合併症、先天性疾患、
（児）同居家族、養育者、授乳状況、離乳食、メディア曝露、受動喫煙、身長、体重、頭囲、保育施設、母子の接する機会、メディア使用の頻度、住居環境、ペットの飼育、1年の出来事、予防接種、先天性疾患、既往歴・現症、 
</t>
    <phoneticPr fontId="2"/>
  </si>
  <si>
    <t>308</t>
  </si>
  <si>
    <t>※執筆希望リスト整理番号
1086</t>
    <phoneticPr fontId="2"/>
  </si>
  <si>
    <t>齋藤 碧</t>
    <phoneticPr fontId="2"/>
  </si>
  <si>
    <t>食物アレルギーによる食品除去品目が身体的発達に及ぼす影響について</t>
  </si>
  <si>
    <t>３歳時の身長・体重</t>
  </si>
  <si>
    <t xml:space="preserve">出生時から3歳までの食物アレルギー除去品目及び期間
</t>
    <phoneticPr fontId="2"/>
  </si>
  <si>
    <t xml:space="preserve">両親アレルギー歴、母特異的IgE（ダニ・スギ・卵白・マルチアレルゲン・ガ・シラカンバ）、 両親及び臍帯血非特異的IgE、両親の身長及び体重、国籍、両親の食生活と嗜好、母HbA1c、妊娠中の喫煙歴・副流煙暴露歴及び飲酒歴、世帯収入、妊娠週数、分娩様式、母乳栄養の有無、フォローアップミルクの使用有無、食物で出現したアレルギー症状の種類と既往、年齢ごとの身長及び体重、児の既往歴、睡眠時間、ASQ、運動量、食事内容
要因の時期：M-T1、M-T1 FFQ、M-T1 Blood、F-T1、F-T1 FFQ、F-T1 blood、M-T2、M-T2　FFQ、妊婦健診転記表、Dr-0m、Placental B1、M−１ｍ、C-0.5y、C-1.0y、C-1.5y、C-2.0y、C-2.5y、C-3.0y　　（ソマトメジンCは削除しました）
</t>
    <phoneticPr fontId="2"/>
  </si>
  <si>
    <t>執筆者間調整完了、後日運営委員会確認
（調整結果の転記）
成果発表予定リスト（中心仮説に関わらないもの）課題番号1015:
執筆責任者に問い合わせ、以下の執筆条件で重複回避が可能なことを確認。
執筆条件：1015番のテーマから食物アレルギーを省き「アトピー性皮膚炎とその後の児の体格について」へ変更。
成果発表予定リスト（中心仮説に関わらないもの）課題番号1437:
執筆責任者に問い合わせ、以下の執筆条件で重複回避が可能なことを確認。
執筆条件：1437番のテーマから食物アレルギーを省き「アトピー性皮膚炎と３歳までの肥満」へ変更。</t>
    <rPh sb="20" eb="24">
      <t>チョウセイケッカ</t>
    </rPh>
    <rPh sb="25" eb="27">
      <t>テンキ</t>
    </rPh>
    <phoneticPr fontId="1"/>
  </si>
  <si>
    <t>309</t>
  </si>
  <si>
    <t>※執筆希望リスト整理番号
1133</t>
    <phoneticPr fontId="2"/>
  </si>
  <si>
    <t>胎盤重量/出生体重比と幼児期の発育の関連性について</t>
  </si>
  <si>
    <t>幼児期の身長、体重　(C-1y, C-1.5y, C-2y, C-2.5y, C-3y)</t>
    <phoneticPr fontId="2"/>
  </si>
  <si>
    <t xml:space="preserve">胎盤重量/出生体重比　（出生体重、胎盤重量より算出、Dr-0m）
</t>
    <phoneticPr fontId="2"/>
  </si>
  <si>
    <t xml:space="preserve">・Dr0mより、 胎盤・臍帯異常の有無、妊娠中体重増加、母親の年齢、在胎週数、子どもの性別、出生時の身長、アプガースコア、分娩様式、妊娠中の合併症（妊娠高血圧、妊娠糖尿病）。
・Dr-T1より、母親の身長・妊娠前体重、出産歴、不妊治療の有無
・MT-2より、母親の喫煙歴、母親の教育歴、世帯収入
・F-T1より、父親の身長・体重
</t>
    <phoneticPr fontId="2"/>
  </si>
  <si>
    <t>310</t>
  </si>
  <si>
    <t>※執筆希望リスト整理番号
1308</t>
    <phoneticPr fontId="2"/>
  </si>
  <si>
    <t>経塚　標</t>
  </si>
  <si>
    <t>妊娠前、妊娠中の向炎症食摂取と２歳児の精神神経発達</t>
  </si>
  <si>
    <t>主要アウトカム名：精神神経発達（2歳詳細調査・新版K式）..</t>
  </si>
  <si>
    <t>主要曝露要因名：妊婦の向炎症食摂取.炎症食摂取量は、M-T1:FFQ、M-T2:FFQを用いてdietary inflammatory index (DII) score を用いて算出する。...</t>
  </si>
  <si>
    <t>共変量は複数項目を検討している。ただし基礎属性での表示を除き、アウトカムとの統計解析結果は、曝露要因（炎症食摂取量）しか記載しない予定。.主な共変量（予定）妊婦の喫煙、飲酒、学歴（M-T1、M-T2）妊婦の向精神薬使用（In-T1、In-T2）父親の喫煙、学歴、収入（M-T1、M-T2、F-T1）望まれない妊娠の有無（M-T1）妊婦の分娩歴（M-T1）児の出生体重、分娩週数、妊娠・分娩異常の有無（Dr-0m）家族形態（C-6m,C-1.5y,など）児の甲状腺疾患の有無（C-2yまでの情報）..</t>
  </si>
  <si>
    <t>311</t>
  </si>
  <si>
    <t>※執筆希望リスト整理番号
1314</t>
    <phoneticPr fontId="2"/>
  </si>
  <si>
    <t>3歳までの熱性けいれんと発達の関連性</t>
  </si>
  <si>
    <t>主要アウトカム：1歳から3歳までのASQのスコア　（全参加者を対象）副次アウトカム：2歳詳細調査における新版K式発達検査の発達指数（詳細調査参加者を対象）...</t>
  </si>
  <si>
    <t>主要曝露要因：熱性けいれんの診断の有無とけいれん回数（C-1y質問11-2ｇ、C-2y質問５ｃ、C-3y質問８ｂ）</t>
  </si>
  <si>
    <t>・MT-1より、両親の年齢・MT-2より、母親の喫煙歴、母親の教育歴、世帯収入、母親の妊娠中の飲酒、母親のてんかん既往・Dr0mより、両親の年齢、在胎週数、子どもの性別、出生体重、アプガースコア・C-1.5y,C-2.5yより同居家族の構成・C-1y, C-2y, C-3yより、予防接種の接種状況、保育園通園の有無と時期.</t>
  </si>
  <si>
    <t>314</t>
  </si>
  <si>
    <t>※執筆希望リスト整理番号
1313</t>
    <phoneticPr fontId="2"/>
  </si>
  <si>
    <t>尾形　優香</t>
  </si>
  <si>
    <t>子どもの精神神経発達(2歳）の福島UCと全国との比較</t>
  </si>
  <si>
    <t>主要アウトカム名：精神神経発達（2歳詳細調査・新版K式）副次アウトカム名：ASQ.</t>
  </si>
  <si>
    <t>主要曝露要因名：福島県居住（福島UC登録）</t>
  </si>
  <si>
    <t>共変量は複数項目を検討している。ただし基礎属性での表示を除き、アウトカムとの統計解析結果は、居住地域（福島UC vs 福島UCを除く全国UC全体）しか記載しない予定。.主な共変量（予定）登録UC（C-2y・詳細調査実施時点）母親（妊婦）の喫煙、飲酒、学歴（M-T1、M-T2）母親（妊婦）の向精神薬使用（In-T1、In-T2）父親の喫煙、学歴、収入（M-T1、M-T2、F-T1）望まれない妊娠の有無（M-T1）母親（妊婦）の分娩歴（M-T1）児の出生体重、分娩週数、妊娠・分娩異常の有無（Dr-0m）家族形態（C-6m,C-1.5y,など）児の甲状腺疾患の有無（C-2yまでの情報）母親のEPDS（M-1m、C-0.5y）、K6（M-T1、M-T2、C-1.0y）出生後の両親の喫煙（C-1.5y）子育ての様子（C-1y,C-2y;G項目など）</t>
  </si>
  <si>
    <t>315</t>
  </si>
  <si>
    <t>※執筆希望リスト整理番号
1319</t>
    <phoneticPr fontId="2"/>
  </si>
  <si>
    <t>外遊び経験が3歳までの子どもの発達及び発育に与える影響</t>
  </si>
  <si>
    <t>主要アウトカム名：精神神経発達（2歳詳細調査・新版K式）　　　　　　　　　身長・体重(BMI)副次アウトカム名：ASQ.</t>
  </si>
  <si>
    <t>主要曝露要因名：外遊び時間（質問票C2y質問33及びC3y質問30）</t>
  </si>
  <si>
    <t>在胎週数、出生体重、出生順位、APGARスコア、児の先天奇形・疾患、性別、保育施設への入所時期、養育者の心理的健康状態、愛着、社会的サポート、育児環境、保護者の就業状況、世帯収入、学歴、家族形態、喫煙、飲酒等を検討しているが、アウトカムとの統計解析結果は、曝露要因（外遊び時間）しか記載しない予定である。.</t>
  </si>
  <si>
    <t>316</t>
  </si>
  <si>
    <t>※執筆希望リスト整理番号
1391</t>
    <phoneticPr fontId="2"/>
  </si>
  <si>
    <t>藤本　茂樹</t>
  </si>
  <si>
    <t>妊婦前のピル内服が児の3歳までの発達に与える影響の研究</t>
  </si>
  <si>
    <t>主要アウトカム名：発達出生した児の1、2、3.歳時の発達検査・質問表(ASQ3.総点と下位のコミュニケーション、粗大微細運動、問題解決、社　会領域)・新版.K.式発達検査の結果C-6m 質問16a-eC-1y ASQ-3 (質問20a-e)C-1.5y ASQ-3 (質問23a-e)C-2y ASQ-3(質問 23a-e)C-2.5y ASQ-3(質問 5a-e)C-3y ASQ-3(質問 34a-e),　幼稚園・保育園通園(質問 I-35 1-3)、新版 K 式発達検査の結果</t>
  </si>
  <si>
    <t>主要曝露要因：妊娠前のピル内服の有無およびピル内服の期間.ＭＴ－１（質問９）</t>
  </si>
  <si>
    <t>出生前因子：母の年齢、妊娠中の喫煙の有無、妊娠中の飲酒の有無、収入、サプリメントの種類、母.BMI、出産様式、婚姻形態.出生時因子：児の体重・頭囲、在胎週数 臍帯pH、アプガースコア、NICU入院の有無、性別、国籍、胎盤病変重量、胎盤病変の有無.出生後因子：父学歴、母学歴、教育歴、母乳栄養、兄妹数、保育園入園時期、新生児期退院後の疾病による入院日数.</t>
  </si>
  <si>
    <t>319</t>
  </si>
  <si>
    <t>※執筆希望リスト整理番号
1306</t>
    <phoneticPr fontId="2"/>
  </si>
  <si>
    <t>児の発育と精神神経発達</t>
  </si>
  <si>
    <t>主要アウトカム名：新版K式 [2歳詳細]　.</t>
  </si>
  <si>
    <t>主要曝露要因名：身体計測値（身長・体重・頭囲）　　　　　　　　　　[Dr-0m,Dr-1m,C-6m,C-1y,C-1.5y,C-2y]副次曝露要因名：身体計測値（身長・体重・頭囲）　[2歳詳細]..</t>
  </si>
  <si>
    <t>[MT-1]【母】年齢、既往・合併症、妊娠歴、アルコール、薬剤、サプリメント、.. 職業、【両親】喫煙[Dr-T1]妊娠歴[F-T1]【父】既往、喫煙、職業、父親の自閉傾向(AQ尺度)[MT-2]【両親】喫煙、【母】サプリメント、アルコール、薬剤、最終学歴・世帯. 収入、職業、母親の自閉傾向(AQ尺度)[Dr-0m]【母】分娩様式、合併症、妊娠中に使用した薬剤、産科・分娩合併症、　【児】在胎期間、単胎多胎、性別、胎盤・臍帯異常、先天性異常[M-1m]【母親】喫煙、体重　【児】児の様子、睡眠、栄養法[Dr-1m]【児】先天性異常[C-6m]【児】疾患、保育園・託児所の利用、成長状況（首の座り、おすわりなど　　　粗大運動の発達）、栄養法[C-1y]【児】疾患、睡眠、保育園・託児所の利用、栄養法[母]妊娠・労働[C-1.5y]【児】疾患、睡眠[C-2y]【児】疾患、保育園・託児所の利用.</t>
  </si>
  <si>
    <t>320</t>
  </si>
  <si>
    <t>※執筆希望リスト整理番号
1381</t>
    <phoneticPr fontId="2"/>
  </si>
  <si>
    <t>園田 有里</t>
    <phoneticPr fontId="2"/>
  </si>
  <si>
    <t>保育と2歳の精神神経発達</t>
  </si>
  <si>
    <t>主要アウトカム名：新版K式（2歳）.</t>
  </si>
  <si>
    <t>主要曝露要因名：児の保育　C-6m,C-1y,C-2y※「保育」とは、保育園・託児所・幼稚園など家庭以外の場所で集団生活をする状況を指し、その経験の有無・開始時期・日数・時間を暴露要因とする。</t>
  </si>
  <si>
    <t>【MT-1】[母親]年齢、既往・合併症、妊娠歴、アルコール、薬剤、サプリメント、.. 職業、[両親]喫煙【Dr-T1】妊娠歴【F-T1】[父親]既往、喫煙、職業、父親の自閉傾向(AQ尺度)【MT-2】[両親]喫煙、[母親]サプリメント、アルコール、薬剤、最終学歴・世帯. 収入、職業、母親の自閉傾向(AQ尺度)【Dr-0m】[母親]分娩様式、合併症、妊娠中に使用した薬剤、産科・分娩合併症、　[児]在胎期間、単胎多胎、身長・体重、性別、胎盤・臍帯異常、先天性異常【M-1m】[母親]喫煙、体重　[児]児の様子、睡眠、栄養法【Dr-1m】[児]身長・体重、先天性異常【C-6m】[児]疾患、成長状況（首の座り、おすわりなど粗大運動の発達）、栄養法【C-1y】[児]疾患、睡眠、栄養法 [母]妊娠・労働【C-1.5y】[児]疾患、睡眠【C-2y】[児]疾患.</t>
  </si>
  <si>
    <t>321</t>
  </si>
  <si>
    <t>※執筆希望リスト整理番号
1305</t>
    <phoneticPr fontId="2"/>
  </si>
  <si>
    <t>児の栄養法（母乳、混合栄養、人工栄養）と精神神経発達</t>
  </si>
  <si>
    <t>主要アウトカム名：新版K式　[2歳詳細]</t>
  </si>
  <si>
    <t>主要曝露要因名：児の栄養法（母乳、混合栄養、人工栄養）[M-1m,C-6m,C-1y]副次曝露要因名：児の栄養法 [C-1.5y,C-2y]、児の離乳食開始時期 [C-6m,C-1y].</t>
  </si>
  <si>
    <t>[M-T1]【母】年齢、既往・合併症、妊娠歴、アルコール、薬剤、サプリメント、.. 職業、【両親】喫煙[Dr-T1]妊娠歴[F-T1]【父】既往、喫煙、職業、父親の自閉傾向(AQ尺度)[MT-2]【両親】喫煙、【母親】サプリメント、アルコール、薬剤、最終学歴・世帯. 収入、職業、母親の自閉傾向(AQ尺度)[Dr-0m]【母】分娩様式、合併症、妊娠中に使用した薬剤、産科・分娩合併症、　【児】在胎期間、単胎多胎、身長・体重、性別、胎盤・臍帯異常、先天性異常[M-1m]【母親】喫煙、体重　【児】児の様子、睡眠[Dr-1m]【児】身長・体重、先天性異常[C-6m]【児】疾患、保育園・託児所の利用、成長状況（首の座り、おすわりなど　　　粗大運動の発達）[C-1y]【児】疾患、睡眠、保育園・託児所の利用、[母]妊娠・労働[C-1.5y]【児】疾患、睡眠[C-2y]【児】疾患、保育園・託児所の利用.</t>
  </si>
  <si>
    <t>執筆者間調整完了、後日運営委員会確認
（調整結果の転記）
論文執筆希望リスト（2019）整理番号1379：執筆責任者に問合せ、本課題については實藤が担当することについてお許しを頂きました。</t>
    <rPh sb="20" eb="24">
      <t>チョウセイケッカ</t>
    </rPh>
    <rPh sb="25" eb="27">
      <t>テンキ</t>
    </rPh>
    <phoneticPr fontId="1"/>
  </si>
  <si>
    <t>322</t>
  </si>
  <si>
    <t>※執筆希望リスト整理番号
1395</t>
    <phoneticPr fontId="2"/>
  </si>
  <si>
    <t>網本　頌子</t>
  </si>
  <si>
    <t>妊娠高血圧腎症および子宮内胎児発育不全で出生した児の3歳までの発達に関する研究−ASQ、新版K式を用いて</t>
  </si>
  <si>
    <t xml:space="preserve">主要アウトカム名：新版K式、ASQを用いた児の3歳までの発達
</t>
  </si>
  <si>
    <t xml:space="preserve">主要曝露要因名：妊娠高血圧腎症軽症・重症、子宮内胎児発育不全
副次暴露要因名：出生体重
</t>
  </si>
  <si>
    <t xml:space="preserve">M-T1	母喫煙状態(質問 28) 
最終学歴(質問110)、パートナー最終学歴(質問111)
Dr-T1：母親身長 非妊娠時体重、自然妊娠、排卵誘発、AIH、体外受精、顕微授精、新鮮胚移植、凍結胚移植、胚盤胞移植
F-T1	 エタノール摂取量
F-T1 FFQ	アルコール摂取習慣(質問 P13 )
M-T2 FFQ コーヒー飲量(大分類 553) 
Dr-0m 母親年齢、単胎児、妊娠週数、性別、Apgar Score
、臍帯血 pH、分娩様式、出生時体重・身長・頭囲、胎盤重量、児の入院期間、
Dr-1m 栄養法　
C-0.5y 母乳栄養有無
C-1.0y 母乳栄養有無、新生児以降の入院 期間、
C-1.5y 兄弟姉妹数(質問 49) 
C-2.0y  疾患情報(質問 B-5,6)、入院日数(質問 7c)、
C-2.5y 入院日数(質問 B c)、兄弟姉妹数(質問 D7) 
C-3.0y 疾患情報(質問 C-8,9)、入院日数(質問 C10c)、幼稚園・保育園通園(質問 I-35 1-3)
</t>
  </si>
  <si>
    <t>323</t>
  </si>
  <si>
    <t>※執筆希望リスト整理番号
1396</t>
    <phoneticPr fontId="2"/>
  </si>
  <si>
    <t>妊娠糖尿病および糖尿病合併妊娠で出生した児の3歳までの発達に関する研究−ASQ、新版K式を用いて</t>
  </si>
  <si>
    <t xml:space="preserve">主要曝露要因：妊娠糖尿病、糖尿病合併妊娠
副次暴露要因：出生体重
</t>
  </si>
  <si>
    <t>324</t>
  </si>
  <si>
    <t>※執筆希望リスト整理番号
1312</t>
    <phoneticPr fontId="2"/>
  </si>
  <si>
    <t>妊娠中・後期の尿中Cotinine濃度と1歳までのRSV感染症罹患</t>
  </si>
  <si>
    <t>主要アウトカム名：1歳までのRSV感染症の罹患　..</t>
  </si>
  <si>
    <t>主要曝露要因名：尿中Cotinine濃度（MT2）　　　　　　　（データ　03-data-ctnmt1_ver001）　　　　　　　　尿中クレアチニン検査結果（MT2）　　　　　　　（データ　ageof03_bioall_ver001）副次暴露要因名：母の能動喫煙、受動喫煙状況（妊娠前期、妊娠中・後期）.</t>
  </si>
  <si>
    <t>母親年齢、母の飲酒、母の学歴、世帯収入、児の週数、児の性別、出産方法、きょうだいの有無、母乳育児、パリビズマブ接種の有無、保育園入所の有無など。但し、共変量に関してオッズ比を論文中に記載する予定はない。</t>
  </si>
  <si>
    <t>325</t>
  </si>
  <si>
    <t>※執筆希望リスト整理番号
1417</t>
    <phoneticPr fontId="2"/>
  </si>
  <si>
    <t>増田　秀幸</t>
  </si>
  <si>
    <t>妊娠中の葉酸摂取と子どもの血中IgE抗体濃度・喘鳴・アトピー性皮膚炎の関連</t>
  </si>
  <si>
    <t>児のIgE抗体濃度（0m）喘鳴：喘息・アレルギー（ISSAC）（C-1y, C-1.5y, C-2y, C-3y）アトピー性皮膚炎：アレルギー症状（C-6m, C-1y） 喘息・アレルギー（ISSAC）（C-1y, C-1.5y, C-2y, C-3y）</t>
  </si>
  <si>
    <t>主要曝露要因名：妊娠中における葉酸摂取</t>
  </si>
  <si>
    <t>母の年齢母の妊娠前BMI母の妊娠中体重増加量（Dr-0m）妊娠中喫煙（M-T2)あるいは尿中コチニン値（M-T2）妊娠中飲酒（M-T2）出産歴母の学歴（M-T2）世帯収入（M-T2)妊娠性糖尿病（M-T1）児の性別（Dr-0m）婚姻状況(C-6m)母乳栄養状況（M-1m;C-6m）生後1年時の母の労働環境(C-1y)生後1.5歳時の児の受動喫煙曝露(C-1.5y).</t>
  </si>
  <si>
    <t>執筆者間調整完了、後日運営委員会確認
（調整結果の転記）
成果発表予定リスト（中心仮説に関わらないもの）：
（1）課題番号１０（辻先生）との調整に関して、整理番号１４１４は喫煙、受動喫煙の項目を共変量としてのみ使用することで双方に重複がないことを確認した。
（2）課題番号１１（島先生）との調整に関して、整理番号１４１４は室内アレルゲンの項目を共変量としてのみ使用することで双方に重複がないことを確認した。
（3）課題番号１３（實藤先生）との調整に関して、双方に重複がないことを確認した。
論文執筆希望リスト（2019）：整理番号1389（下野先生）との調整に関して、双方に重複がないことを確認した。</t>
    <rPh sb="20" eb="24">
      <t>チョウセイケッカ</t>
    </rPh>
    <rPh sb="25" eb="27">
      <t>テンキ</t>
    </rPh>
    <phoneticPr fontId="1"/>
  </si>
  <si>
    <t>328</t>
  </si>
  <si>
    <t>※執筆希望リスト整理番号
1405</t>
    <phoneticPr fontId="2"/>
  </si>
  <si>
    <t>山﨑　慶子</t>
  </si>
  <si>
    <t>妊娠時の喫煙とチック発症の関連性の検討</t>
  </si>
  <si>
    <t xml:space="preserve">主要アウトカム：３歳のチック病歴（C-3Y質問９）
</t>
  </si>
  <si>
    <t xml:space="preserve">主要曝露要因：化学分析データ(コチニン・8-OHdG)
副次曝露要因： 妊娠時の母親の喫煙の有無（MT-1質問28,MT-2質問36)
</t>
  </si>
  <si>
    <t xml:space="preserve">妊娠時の両親の年齢(MT-1質問より）
妊娠時の受動喫煙状況(MT-1質問32,32-1, MT-2質問38,38-1)
同居家族の構成（C-2Y6M質問7,7-1）
保育園通園の有無(C-2Y質問36,36-1C-3Y質問35,35-1)
子の習い事(C-2Y質問35,C-3Y質問28,28-1)
自宅の環境変化（C-1Y6M質問32,32-1,C-3Y質問48,48-1)
子供の性別,出生体重(Dr-0m)
など
</t>
  </si>
  <si>
    <t>執筆者間調整完了、後日運営委員会確認
（調整結果の転記）
整理番号1371:執筆責任者に問い合わせ、副次評価項目より運動、精神発達遅滞、チックを評価より外すことを快諾していただけ、重複を回避できた。</t>
    <rPh sb="20" eb="24">
      <t>チョウセイケッカ</t>
    </rPh>
    <rPh sb="25" eb="27">
      <t>テンキ</t>
    </rPh>
    <phoneticPr fontId="1"/>
  </si>
  <si>
    <t>329</t>
  </si>
  <si>
    <t>※執筆希望リスト整理番号
1303a</t>
    <phoneticPr fontId="2"/>
  </si>
  <si>
    <t>コチニン・8-OHdGと熱性けいれん・胃腸炎に伴ったけいれんの関連</t>
  </si>
  <si>
    <t>主要アウトカム名：熱性けいれん、胃腸炎に伴ったけいれん　　　　　　　　　　[C-6m,C-1y,C-1.5y,C-2y,C-3y]副次アウトカム名:熱性けいれん [2歳詳細-問診]</t>
  </si>
  <si>
    <t>主要曝露要因名：コチニン、8-OHdG　[母体尿(T2)].</t>
  </si>
  <si>
    <t>[MT-1]【母】年齢、既往・合併症、妊娠歴、アルコール、薬剤、サプリメント、.. 職業、【両親】喫煙[Dr-T1]妊娠歴[F-T1]【父】既往、喫煙、職業、父親の自閉傾向(AQ尺度)[MT-2]【両親】喫煙、【母】サプリメント、アルコール、薬剤、最終学歴・世帯. 収入、職業、母親の自閉傾向(AQ尺度)[Dr-0m]【母】分娩様式、合併症、妊娠中に使用した薬剤、産科・分娩合併症、　【児】在胎期間、単胎多胎、性別、胎盤・臍帯異常、先天性異常[M-1m]【母親】喫煙、体重　【児】児の様子、睡眠、栄養法[Dr-1m]【児】先天性異常[C-6m]【児】疾患、発達、成長状況（首の座り、おすわりなど粗大運動　　　　の発達）、栄養法[C-1y]【児】疾患、睡眠、発達、栄養法[母]妊娠・労働[C-1.5y]【児】疾患、睡眠、発達[C-2y]【児】疾患、発達[2歳]新版K式[C-2.5y]【児】疾患、発達[C-3y]【児】睡眠、疾患、発達、世帯収入.</t>
  </si>
  <si>
    <t>330</t>
  </si>
  <si>
    <t>※執筆希望リスト整理番号
1318</t>
    <phoneticPr fontId="2"/>
  </si>
  <si>
    <t>石原　正行</t>
  </si>
  <si>
    <t>妊娠中の母親の塩分摂取と2歳児の血圧分布、体格関連因子との相関</t>
  </si>
  <si>
    <t>主要アウトカム名：血圧分布、　副次アウトカム名：体格関連因子.</t>
  </si>
  <si>
    <t>主要曝露要因名：食品中の塩分（M-T1, M-T2）</t>
  </si>
  <si>
    <t>高血圧家族歴、乳児期栄養（母乳・人工乳）、性別、身長、体重、肥満度、食塩摂取、（受動）喫煙</t>
  </si>
  <si>
    <t>執筆者間調整完了、後日運営委員会確認
（調整結果の転記）
論文執筆希望リスト（2019）整理番号　1385　大阪UC
妊娠中の母親の塩分摂取量・カリウム摂取量と2歳児の血圧値との関連
執筆責任者に問い合わせ、以下の執筆条件で重複回避が可能なことを確認した。
執筆条件：整理番号1318の暴露要因を出生時体重や在胎週数など出生時の児の要因とすることで重複を回避した。
整理番号1384および1388については、アウトカムが2歳時血圧で同じであるが、暴露要因が異なること、1385と同じ大阪ユニットセンターからのテーマであることから、重複は生じないと判断した。</t>
    <rPh sb="20" eb="24">
      <t>チョウセイケッカ</t>
    </rPh>
    <rPh sb="25" eb="27">
      <t>テンキ</t>
    </rPh>
    <phoneticPr fontId="1"/>
  </si>
  <si>
    <t>331</t>
  </si>
  <si>
    <t>※執筆希望リスト整理番号
1434</t>
    <phoneticPr fontId="2"/>
  </si>
  <si>
    <t>妊娠初期の尿中コチニンが周産期合併症に与える影響について</t>
  </si>
  <si>
    <t>主要アウトカム名：早産、低出生体重児、妊娠高血圧症候群、癒着胎盤、常位胎盤早期剥離...</t>
  </si>
  <si>
    <t>主要曝露要因名：MT1　コチニン（＋尿クレアチニン）....</t>
  </si>
  <si>
    <t>共変量は複数項目を検討している。ただし基礎属性での表示を除き、主要アウトカムとの統計解析結果は、曝露要因（コチニン量）しか記載しない予定。.主な共変量（予定）妊婦の喫煙、飲酒、学歴（M-T1、M-T2）妊婦の分娩歴（M-T1）...</t>
  </si>
  <si>
    <t>執筆者間調整完了、後日運営委員会確認
（調整結果の転記）
論文執筆希望リスト（2019）整理番号1411の
応募者　北海道ユニットセンター小林澄貴先生と
解析手法について確認を行った。
現時点では、解析手法が異なることから、重複は回避されているとの認識で一致した。</t>
    <rPh sb="20" eb="24">
      <t>チョウセイケッカ</t>
    </rPh>
    <rPh sb="25" eb="27">
      <t>テンキ</t>
    </rPh>
    <phoneticPr fontId="1"/>
  </si>
  <si>
    <t>333</t>
  </si>
  <si>
    <t>※執筆希望リスト整理番号
1406</t>
    <phoneticPr fontId="2"/>
  </si>
  <si>
    <t>妊娠時の喫煙と運動、精神発達遅滞の関連性の検討</t>
  </si>
  <si>
    <t xml:space="preserve">主要アウトカム：３歳の運動発達遅滞と精神発達遅滞（C-3Y質問９）
</t>
  </si>
  <si>
    <t>334</t>
  </si>
  <si>
    <t>※執筆希望リスト整理番号
1411</t>
    <phoneticPr fontId="2"/>
  </si>
  <si>
    <t>小林　澄貴</t>
  </si>
  <si>
    <t>妊娠中のコチニン曝露が酸化ストレス（8-OHdG）を介して児の出生時体格（早産・SGAを含む）に及ぼす影響</t>
  </si>
  <si>
    <t>主要アウトカム名：低出生体重(LBW)、出生体重、正期産のSmall-for-gestational-age（Term-SGA）、早産副次アウトカム名：出生身長、出生頭囲、出生胸囲、極低出生体重(Very LBW)、超低出生体重児（Extremely LBW）、正期産でないSGA、Ponderal index、在胎週数、早産（在胎週数別）.</t>
  </si>
  <si>
    <t>主要曝露要因名：妊娠中尿中コチニン値(T2)副次曝露要因名：妊娠中尿中8-OHdG値(T2).</t>
  </si>
  <si>
    <t>母の年齢母の妊娠前BMI母の妊娠中体重増加量（Dr-0m）妊娠中飲酒（M-T2）出産歴母の学歴（M-T2）世帯収入（M-T2).経膣分娩/帝王切開（Dr-0m）妊娠性糖尿病（M-T1）妊娠高血圧症候群（M-T1）児の性別（Dr-0m）在胎週数（Dr-0m）</t>
  </si>
  <si>
    <t xml:space="preserve">執筆者間調整完了、後日運営委員会確認
（調整結果の転記）
論文執筆希望リスト（2019）：
（１）整理番号1329　福島ユニットセンター・島袋充生先生
「胎児期受動喫煙と出生時および出生後体重および3歳までのBMI変動」
　執筆責任者に問合せを行った。島袋先生の課題は喫煙による出生後体重への影響よりもむしろ3歳までの体重増加を検討することを主としている。小林の課題は出生時体格を検討することを目的としているため、お互いに重複はないと確認した。
（２）整理番号1336　千葉ユニットセンター・高谷里依子先生
「母体尿中コチニンと3歳までの体格指数の推移との関連」
　執筆責任者に問合せを行った。高谷先生の課題はコチニン濃度と出生後の体格推移との関連を検討することを主としている。小林の課題は出生時体格を検討することを目的としているため、お互いに重複はないと確認した。
（３）整理番号1338　千葉ユニットセンター・久田文先生
「妊娠中の金属曝露と酸化ストレスとの関連」
　執筆責任者に問合せを行った。久田先生の課題は妊娠中の重金属濃度と8-OHdGとの関連を検討することを主としており、小林の課題と基本的に重複しない。しかし、久田先生の課題では必要に応じて、コチニンと8-OHdGとの関連についても記載することとなっていた。この部分については、久田先生の課題の執筆条件として「（条件１）調整変数としてコチニンを加える場合には回帰係数やオッズ比を記載しないこととする。（条件２） 考察でコチニンと8-OHdGについて記述する場合、エコチルデータ以外での記載に留めることとする」の2点をお願いした。この2条件を付けることでお互いに合意した。
（４）整理番号1369　甲信ユニットセンター・三宅邦夫先生　
「妊娠中の酸化ストレス（8-OHdG）が3歳までの体格に与える影響」
　執筆責任者に問合せを行った。三宅先生の課題は8-OHdGのみを曝露として扱う予定である。小林の課題と重複しないとお互いに確認した。
（５）整理番号1434　福島ユニットセンター・経塚標先生
「妊娠初期の尿中コチニンが周産期合併症に与える影響について」
　執筆責任者に問合せを行った。経塚先生の課題は、コチニン・8-OHdGをそれぞれ独立したバイオマーカーとして扱った統計解析を予定しており、アウトカムが早産・低出生体重とのことで一部重複はあるかもしれないが統計解析方法が異なる。小林の課題はコチニンと8-OHdGと出生アウトカムの調整媒介分析を行うものであり、論文として重複しないとお互いに確認した。
</t>
    <rPh sb="20" eb="24">
      <t>チョウセイケッカ</t>
    </rPh>
    <rPh sb="25" eb="27">
      <t>テンキ</t>
    </rPh>
    <phoneticPr fontId="1"/>
  </si>
  <si>
    <t>336</t>
  </si>
  <si>
    <t>※執筆希望リスト整理番号
1398</t>
    <phoneticPr fontId="2"/>
  </si>
  <si>
    <t>富山</t>
    <rPh sb="0" eb="2">
      <t>トヤマ</t>
    </rPh>
    <phoneticPr fontId="1"/>
  </si>
  <si>
    <t>稲寺　秀邦</t>
  </si>
  <si>
    <t>妊娠中の血圧および血圧変動と児の体格・肥満</t>
  </si>
  <si>
    <t>主要アウトカム名：身長、体重、その他体格肥満.</t>
  </si>
  <si>
    <t>主要曝露要因名：妊婦健診転記票に記載されている妊娠初期（妊娠13週6日まで）、中期（妊娠14週0日から27週6日まで）、後期（妊娠28週0日以降）の収縮期血圧、拡張期血圧</t>
  </si>
  <si>
    <t>母親の年齢、初経年齢、体重、身長、教育歴、職歴、児の性別.</t>
  </si>
  <si>
    <t>338</t>
  </si>
  <si>
    <t>※執筆希望リスト整理番号
1412</t>
    <phoneticPr fontId="2"/>
  </si>
  <si>
    <t xml:space="preserve">湊屋　街子 </t>
    <phoneticPr fontId="2"/>
  </si>
  <si>
    <t>妊娠中のフィトエストロゲン摂取と生後3歳までの子どもの発育の軌跡とASQ－３の得点の関係の検討</t>
  </si>
  <si>
    <t>主要アウトカム名：6か月から3歳までのASQ-3の得点、出生体重・身長から3歳までの身長・体重のデータを用いて作成する発育の軌跡（成長曲線）副次アウトカム名：なし.</t>
  </si>
  <si>
    <t>主要曝露要因名：MT1、MT2のFFQから栄養計算したダイジェイン、ジェニステインの摂取量　副次曝露要因名：なし.</t>
  </si>
  <si>
    <t>母の精神状態、うつ親の育児ストレス（PSI-SF)妊娠中、生後の喫煙曝露出生アウトカム（SGA、LBW、PTB)母乳栄養の状況両親の教育歴両親の精神疾患の既往歴世帯年収母の妊娠前BMI（データがあれば）父親のBMI.</t>
    <phoneticPr fontId="2"/>
  </si>
  <si>
    <t>339</t>
  </si>
  <si>
    <t>※執筆希望リスト整理番号
1393</t>
    <phoneticPr fontId="2"/>
  </si>
  <si>
    <t>田中　里枝</t>
    <phoneticPr fontId="2"/>
  </si>
  <si>
    <t>乳幼児期の鉄欠乏性貧血へ及ぼす要因（胎児期の要因、子どもの食生活）の解明</t>
  </si>
  <si>
    <t>主要アウトカム名：鉄欠乏性貧血（C3Y 質問9）コード番号1999副次アウトカム名：貧血（C1Y 質問11）、貧血など（C6m 質問11）コード番号1999..</t>
  </si>
  <si>
    <t>主要曝露要因名：コード番号1999・母乳・粉ミルク栄養状況:　M1m 質問10~14、C6m 質問1~3, Dr1mC1Y、C1Y 質問3~5、C1.5Y 質問4,5、C2Y 質問8・離乳食・食事・おやつに関する項目(食物アレルギー除去食状況も含む)　C6m 質問4 , C1Y質問6、C1.5Y 質問3、C2Y 質問9、C2.5Y 質問6※食物アレルギーに関連する項目：C6m 質問5, C1Y 質問7、質問11、C1.5Y 質問9~11, 12(消化管アレルギー),C2Y 質問6,10、C3Y質問9、質問11、詳細調査2CY補足質問4, 6~8・調理器具（鉄製の調理器具）　詳細調査C1.5Y 住環境調査票質問61, 詳細調査C3Y 住環境調査票質問61副次曝露要因名：コード番号2001, 2015, 2999・母親の貧血（MT1血液検査　末梢血液一般、血液5分画、血液像その他）母の病歴（MT1 質問11 消化器系疾患・婦人科系疾患・血液疾患）母の輸血歴（MT1 質問14）母の薬剤歴・サプリメント・葉酸（MT1 質問15,16、MT1・MT2薬剤インタビュー:鉄剤,その他の血液関連薬、サプリメント類、MT2 質問122, Dr1m）母の妊娠中の食生活（MT1_FFQ、MT2_FFQ、MT2 質問19~26,48,49）母のダイエット歴（MT2 質問15, 27, 28）母親の重金属ばく露（MT2 Cd, Pb, Hg, Se, Mn）・妊娠中の状況：DrT1・妊娠健診転記票（年齢、週数、母の妊娠時体重、母の非妊娠時体重、胎児数・膜性診断、投薬、分娩歴）・分娩の状況：Dr0m（新生児多胎・単胎、性別、分娩様式、時間、慢性疾患への投薬、妊娠中合併症、産科・分娩合併症、感染症抗体、高ビリルビン血症・治療、栄養指導、鉄剤投与）.....</t>
  </si>
  <si>
    <t>婚姻状況（MT1 質問2,3、C6m 質問38)母親の身長・体重（MT1 質問4、M1m 質問40）妊娠の状況（MT1 質問7,8）母の喫煙、受動喫煙（MT1 質問28~32,MT2 質問36~38、質問37~38,C3Y 質問46）母親の飲酒(M1m 質問39、C1.5Y 質問46)母の職業・職業性曝露(MT1 質問42~44、MT2 質問98~103、109、C1Y 質問42、C1.5Y 質問45)父の喫煙、受動喫煙（FT1 質問17,18）父の職業・職業性曝露（FT1 質問20~21）父親の食生活（FT1_FFQ）両親の最終学歴（MT2 質問110, 111）世帯収入(MT2 質問112~113,C3Y 質問47)子どもの感染症(C6m 質問11、C2Y 質問6, C3Y質問9)貧血以外の血液の病気（C1Y 質問11、C2Y 質問6, C3Y質問9）父親の育休(C6m 質問34)父・母の単身赴任(C2.5Y 質問7)子どもの身長・体重(Dr1m、C6m 質問7、C1Y質問8,C1.5Y 質問6、C2Y質問3、C2.5Y質問3,C3Y 質問3)母の妊娠(C1Y 質問41,C2.5Y 質問10)..</t>
  </si>
  <si>
    <t>執筆者間調整完了、後日運営委員会確認
（調整結果の転記）
コアセンターからの指摘はなかったものの、解析を勧める中で内容が重ってくる可能性が全くないとは言えないと考え、下記の2つの課題について執筆責任者に問い合わせ、重複していないことを確認した。
成果発表予定リスト（中心仮説に関わらないもの）課題番号263：「妊娠貧血及び妊娠中鉄摂取と子どものアレルギーの関連」：執筆責任者に問い合わせ、重複していないことを確認した。
論文執筆希望リスト（2019）整理番号1346：「2歳アレルギーと３歳貧血の関連について」
：執筆責任者に問い合わせ、重複していないことを確認した。</t>
    <rPh sb="20" eb="24">
      <t>チョウセイケッカ</t>
    </rPh>
    <rPh sb="25" eb="27">
      <t>テンキ</t>
    </rPh>
    <phoneticPr fontId="1"/>
  </si>
  <si>
    <r>
      <t>論文執筆希望リスト（2018）Ver.3（最終版）中心仮説外,  2018年11月公募　</t>
    </r>
    <r>
      <rPr>
        <b/>
        <sz val="12"/>
        <color rgb="FF0000FF"/>
        <rFont val="ＭＳ ゴシック"/>
        <family val="3"/>
        <charset val="128"/>
      </rPr>
      <t>計49課題</t>
    </r>
    <r>
      <rPr>
        <b/>
        <sz val="12"/>
        <rFont val="ＭＳ ゴシック"/>
        <family val="3"/>
        <charset val="128"/>
      </rPr>
      <t xml:space="preserve"> 2020/3/27時点（更新　計48課題 2020/11/11時点）</t>
    </r>
    <rPh sb="21" eb="23">
      <t>サイシュウ</t>
    </rPh>
    <rPh sb="23" eb="24">
      <t>バン</t>
    </rPh>
    <rPh sb="37" eb="38">
      <t>ネン</t>
    </rPh>
    <rPh sb="40" eb="41">
      <t>ガツ</t>
    </rPh>
    <rPh sb="41" eb="43">
      <t>コウボ</t>
    </rPh>
    <rPh sb="44" eb="45">
      <t>ケイ</t>
    </rPh>
    <rPh sb="47" eb="49">
      <t>カダイ</t>
    </rPh>
    <rPh sb="62" eb="64">
      <t>コウシン</t>
    </rPh>
    <rPh sb="65" eb="66">
      <t>ケイ</t>
    </rPh>
    <phoneticPr fontId="2"/>
  </si>
  <si>
    <t>執筆優先期間終了課題（取り下げ含む）令和3年4月1日更新</t>
    <rPh sb="0" eb="2">
      <t>シッピツ</t>
    </rPh>
    <rPh sb="2" eb="4">
      <t>ユウセン</t>
    </rPh>
    <rPh sb="4" eb="6">
      <t>キカン</t>
    </rPh>
    <rPh sb="6" eb="8">
      <t>シュウリョウ</t>
    </rPh>
    <rPh sb="8" eb="10">
      <t>カダイ</t>
    </rPh>
    <rPh sb="11" eb="12">
      <t>ト</t>
    </rPh>
    <rPh sb="13" eb="14">
      <t>サ</t>
    </rPh>
    <rPh sb="15" eb="16">
      <t>フク</t>
    </rPh>
    <rPh sb="18" eb="20">
      <t>レイワ</t>
    </rPh>
    <rPh sb="21" eb="22">
      <t>ネン</t>
    </rPh>
    <rPh sb="23" eb="24">
      <t>ガツ</t>
    </rPh>
    <rPh sb="25" eb="26">
      <t>ニチ</t>
    </rPh>
    <rPh sb="26" eb="28">
      <t>コウシン</t>
    </rPh>
    <phoneticPr fontId="2"/>
  </si>
  <si>
    <t>※1 整理番号の末尾にa,b,cが付いているものは2019年8月再提出課題に差し替えたもの。 ※2 最近の運用では、掲示板公開日から1年間としている。 ※3 アウトカム８分類：事務局による整理。①妊娠・生殖、②先天奇形、③精神神経発達、④免疫・アレルギー、⑤代謝・内分泌、⑥その他（内容）⑦成長・体格、⑧川崎病（①は0件、⑧は、疾患情報登録データの利用につき不受理）</t>
  </si>
  <si>
    <t>成果発表の事前審査</t>
    <rPh sb="0" eb="2">
      <t>セイカ</t>
    </rPh>
    <rPh sb="2" eb="4">
      <t>ハッピョウ</t>
    </rPh>
    <rPh sb="5" eb="7">
      <t>ジゼン</t>
    </rPh>
    <rPh sb="7" eb="9">
      <t>シンサ</t>
    </rPh>
    <phoneticPr fontId="2"/>
  </si>
  <si>
    <t>競合調整</t>
    <rPh sb="0" eb="2">
      <t>キョウゴウ</t>
    </rPh>
    <rPh sb="2" eb="4">
      <t>チョウセイ</t>
    </rPh>
    <phoneticPr fontId="2"/>
  </si>
  <si>
    <t>様式R1</t>
    <rPh sb="0" eb="2">
      <t>ヨウシキ</t>
    </rPh>
    <phoneticPr fontId="2"/>
  </si>
  <si>
    <t>様式R2</t>
    <phoneticPr fontId="2"/>
  </si>
  <si>
    <t>応募者(執筆責任者)</t>
    <rPh sb="0" eb="3">
      <t>オウボシャ</t>
    </rPh>
    <phoneticPr fontId="2"/>
  </si>
  <si>
    <t>希望リストV3通し番号</t>
    <rPh sb="0" eb="2">
      <t>キボウ</t>
    </rPh>
    <rPh sb="7" eb="8">
      <t>トオ</t>
    </rPh>
    <rPh sb="9" eb="11">
      <t>バンゴウ</t>
    </rPh>
    <phoneticPr fontId="2"/>
  </si>
  <si>
    <t>結合番号(整理番号順)</t>
    <rPh sb="0" eb="2">
      <t>ケツゴウ</t>
    </rPh>
    <rPh sb="2" eb="4">
      <t>バンゴウ</t>
    </rPh>
    <rPh sb="5" eb="7">
      <t>セイリ</t>
    </rPh>
    <rPh sb="7" eb="9">
      <t>バンゴウ</t>
    </rPh>
    <rPh sb="9" eb="10">
      <t>ジュン</t>
    </rPh>
    <phoneticPr fontId="2"/>
  </si>
  <si>
    <t>通し番号</t>
    <rPh sb="0" eb="1">
      <t>トオ</t>
    </rPh>
    <rPh sb="2" eb="4">
      <t>バンゴウ</t>
    </rPh>
    <phoneticPr fontId="2"/>
  </si>
  <si>
    <t>整理番号※1</t>
    <rPh sb="0" eb="2">
      <t>セイリ</t>
    </rPh>
    <rPh sb="2" eb="4">
      <t>バンゴウ</t>
    </rPh>
    <phoneticPr fontId="2"/>
  </si>
  <si>
    <t>論文執筆優先期間※2</t>
    <rPh sb="0" eb="2">
      <t>ロンブン</t>
    </rPh>
    <rPh sb="2" eb="4">
      <t>シッピツ</t>
    </rPh>
    <rPh sb="4" eb="6">
      <t>ユウセン</t>
    </rPh>
    <rPh sb="6" eb="8">
      <t>キカン</t>
    </rPh>
    <phoneticPr fontId="2"/>
  </si>
  <si>
    <t>利用データ</t>
    <rPh sb="0" eb="2">
      <t>リヨウ</t>
    </rPh>
    <phoneticPr fontId="47"/>
  </si>
  <si>
    <t>課題登録
年月日</t>
    <rPh sb="7" eb="8">
      <t>ヒ</t>
    </rPh>
    <phoneticPr fontId="47"/>
  </si>
  <si>
    <t>JECS-Group回覧開始日</t>
    <rPh sb="10" eb="12">
      <t>カイラン</t>
    </rPh>
    <rPh sb="12" eb="14">
      <t>カイシ</t>
    </rPh>
    <rPh sb="14" eb="15">
      <t>ヒ</t>
    </rPh>
    <phoneticPr fontId="2"/>
  </si>
  <si>
    <t>JECS-Group回覧状況
回覧中：△
回覧終了：◎</t>
    <rPh sb="10" eb="12">
      <t>カイラン</t>
    </rPh>
    <rPh sb="12" eb="14">
      <t>ジョウキョウ</t>
    </rPh>
    <rPh sb="15" eb="17">
      <t>カイラン</t>
    </rPh>
    <rPh sb="17" eb="18">
      <t>チュウ</t>
    </rPh>
    <rPh sb="21" eb="23">
      <t>カイラン</t>
    </rPh>
    <rPh sb="23" eb="25">
      <t>シュウリョウ</t>
    </rPh>
    <phoneticPr fontId="2"/>
  </si>
  <si>
    <t>事前審査申請状況</t>
    <rPh sb="0" eb="2">
      <t>ジゼン</t>
    </rPh>
    <rPh sb="2" eb="4">
      <t>シンサ</t>
    </rPh>
    <rPh sb="4" eb="6">
      <t>シンセイ</t>
    </rPh>
    <rPh sb="6" eb="8">
      <t>ジョウキョウ</t>
    </rPh>
    <phoneticPr fontId="2"/>
  </si>
  <si>
    <t>事前審査受付番号/承認番号</t>
    <phoneticPr fontId="2"/>
  </si>
  <si>
    <t>成果発表予定リストに掲載
（掲載した時●で表示）</t>
    <rPh sb="0" eb="2">
      <t>セイカ</t>
    </rPh>
    <rPh sb="2" eb="4">
      <t>ハッピョウ</t>
    </rPh>
    <rPh sb="4" eb="6">
      <t>ヨテイ</t>
    </rPh>
    <rPh sb="10" eb="12">
      <t>ケイサイ</t>
    </rPh>
    <rPh sb="14" eb="16">
      <t>ケイサイ</t>
    </rPh>
    <rPh sb="18" eb="19">
      <t>トキ</t>
    </rPh>
    <rPh sb="21" eb="23">
      <t>ヒョウジ</t>
    </rPh>
    <phoneticPr fontId="2"/>
  </si>
  <si>
    <t>備考</t>
    <phoneticPr fontId="2"/>
  </si>
  <si>
    <t>論文テーマ</t>
    <phoneticPr fontId="2"/>
  </si>
  <si>
    <t>アウトカム８分類※3</t>
    <rPh sb="6" eb="8">
      <t>ブンルイ</t>
    </rPh>
    <phoneticPr fontId="2"/>
  </si>
  <si>
    <t>成果発表予定リスト掲載課題との一部重複</t>
    <phoneticPr fontId="2"/>
  </si>
  <si>
    <t>留意点（執筆条件）</t>
    <rPh sb="0" eb="3">
      <t>リュウイテン</t>
    </rPh>
    <rPh sb="4" eb="6">
      <t>シッピツ</t>
    </rPh>
    <rPh sb="6" eb="8">
      <t>ジョウケン</t>
    </rPh>
    <phoneticPr fontId="2"/>
  </si>
  <si>
    <t>ステータス/執筆者間調整状況</t>
  </si>
  <si>
    <t>疑義がなければ、成果発表予定リストへの移行を予定</t>
    <rPh sb="0" eb="2">
      <t>ギギ</t>
    </rPh>
    <rPh sb="8" eb="14">
      <t>セイカハッピョウヨテイ</t>
    </rPh>
    <rPh sb="19" eb="21">
      <t>イコウ</t>
    </rPh>
    <rPh sb="22" eb="24">
      <t>ヨテイ</t>
    </rPh>
    <phoneticPr fontId="3"/>
  </si>
  <si>
    <t>重複有無</t>
  </si>
  <si>
    <t>重複課題</t>
  </si>
  <si>
    <t>調整できた課題</t>
  </si>
  <si>
    <t>調整できなかった課題</t>
  </si>
  <si>
    <t>調整結果</t>
  </si>
  <si>
    <t>対応方針</t>
  </si>
  <si>
    <t>疑義の理由01</t>
    <rPh sb="0" eb="2">
      <t>ギギ</t>
    </rPh>
    <rPh sb="3" eb="5">
      <t>リユウ</t>
    </rPh>
    <phoneticPr fontId="2"/>
  </si>
  <si>
    <t>疑義の理由02</t>
    <rPh sb="0" eb="2">
      <t>ギギ</t>
    </rPh>
    <rPh sb="3" eb="5">
      <t>リユウ</t>
    </rPh>
    <phoneticPr fontId="2"/>
  </si>
  <si>
    <t>疑義の理由03</t>
    <rPh sb="0" eb="2">
      <t>ギギ</t>
    </rPh>
    <rPh sb="3" eb="5">
      <t>リユウ</t>
    </rPh>
    <phoneticPr fontId="2"/>
  </si>
  <si>
    <t>疑義の理由04</t>
    <rPh sb="0" eb="2">
      <t>ギギ</t>
    </rPh>
    <rPh sb="3" eb="5">
      <t>リユウ</t>
    </rPh>
    <phoneticPr fontId="2"/>
  </si>
  <si>
    <t>疑義の理由05</t>
    <rPh sb="0" eb="2">
      <t>ギギ</t>
    </rPh>
    <rPh sb="3" eb="5">
      <t>リユウ</t>
    </rPh>
    <phoneticPr fontId="2"/>
  </si>
  <si>
    <t>令和3年3月末</t>
    <rPh sb="0" eb="2">
      <t>レイワ</t>
    </rPh>
    <rPh sb="3" eb="4">
      <t>ネン</t>
    </rPh>
    <rPh sb="5" eb="6">
      <t>ガツ</t>
    </rPh>
    <rPh sb="6" eb="7">
      <t>マツ</t>
    </rPh>
    <phoneticPr fontId="2"/>
  </si>
  <si>
    <t>3歳時全固定データ</t>
    <rPh sb="1" eb="2">
      <t>サイ</t>
    </rPh>
    <rPh sb="2" eb="3">
      <t>ジ</t>
    </rPh>
    <rPh sb="3" eb="4">
      <t>ゼン</t>
    </rPh>
    <rPh sb="4" eb="6">
      <t>コテイ</t>
    </rPh>
    <phoneticPr fontId="2"/>
  </si>
  <si>
    <t>取り下げ</t>
    <rPh sb="0" eb="1">
      <t>ト</t>
    </rPh>
    <rPh sb="2" eb="3">
      <t>サ</t>
    </rPh>
    <phoneticPr fontId="2"/>
  </si>
  <si>
    <t>メディカルサポートセンター</t>
  </si>
  <si>
    <t>西里　美菜保</t>
  </si>
  <si>
    <t>親の教育歴と3歳時ASQの関連</t>
    <phoneticPr fontId="2"/>
  </si>
  <si>
    <t>③</t>
    <phoneticPr fontId="2"/>
  </si>
  <si>
    <t xml:space="preserve"> 3歳ASQ</t>
    <phoneticPr fontId="2"/>
  </si>
  <si>
    <t xml:space="preserve">（共変量）：親の教育歴
共変量：子どもの属性（性別、同胞、在胎週数）、親の年齢、既往歴、社会経済状況、乳児期の母親のメンタルヘルス（1-2歳時期の不安に関する質問、Bonding score）、主たる養育者の労働復帰状況、社会的資源（ソーシャルキャピタル）の程度、児の特性（気質、乳児期・1・2歳時期の睡眠の状況、生後半年、1歳・2歳時ASQ）、パートナーの有無、パートナーの育児参加状況、絵本の読み聞かせなどの生活習慣・環境
</t>
    <phoneticPr fontId="2"/>
  </si>
  <si>
    <t xml:space="preserve">当該論文テーマ・アウトカム・曝露要因）：
課題番号50　暴露要因の一部重複があるがアウトカムが異なる
課題番号148　暴露要因の一部重複があるがアウトカムが異なる
課題番号167　暴露要因の一部重複があるがアウトカムが異なる
課題番号197　暴露要因の一部重複があるがアウトカムが異なる
課題番号71　アウトカムの一部重複があるが曝露要因が異なる
課題番号95　アウトカムの一部重複があるが曝露要因が異なる
課題番号143　アウトカムの一部重複があるが曝露要因が異なる
課題番号180　アウトカムの一部重複があるが曝露要因が異なる
課題番号183　アウトカムの一部重複があるが曝露要因が異なる
課題番号186　アウトカムの一部重複があるが曝露要因が異なる
課題番号189　アウトカムの一部重複があるが曝露要因が異なる
課題番号190　アウトカムの重複があるが曝露要因が異なる
課題番号191　アウトカムの一部重複があるが曝露要因が異なる
課題番号195　アウトカムの一部重複があるが曝露要因が異なる
課題番号198　アウトカムの一部重複があるが曝露要因が異なる
課題番号201　アウトカムの一部重複があるが曝露要因が異なる
課題番号218　アウトカムの一部重複があるが曝露要因が異なる
課題番号220　アウトカムの重複があるが曝露要因が異なる
</t>
    <phoneticPr fontId="2"/>
  </si>
  <si>
    <t>山梨大学大学院　総合研究部　社会医学講座　</t>
  </si>
  <si>
    <t>子どもの誕生月と3歳児の発達との関連検討</t>
    <phoneticPr fontId="2"/>
  </si>
  <si>
    <t>3歳までのASQ</t>
    <phoneticPr fontId="2"/>
  </si>
  <si>
    <t>曝露要因（共変量）：父親の疾患歴(FT-1)、父親の喫煙(FT-1~C3y)、母親の年齢、疾患歴、体外受精（MT-1）、母親の身長・体重(MT-1,2)、母親の喫煙（MT-1~C3y）、母親の栄養摂取(MT-1,2FFQ)、母児の性別、在胎週数、分娩方法（Dr0m）、身長・体重(Dr0m~C3.0y)、母乳人工栄養（C-0.5y）、児の通園状況、絵本読み聞かせ頻度、1日のTV, DVD, 携帯端末視聴時間(C-3Y)</t>
    <phoneticPr fontId="2"/>
  </si>
  <si>
    <t>・23: 母親および父親の年齢と自閉症、自閉症スペクトラム障害の関連性について
・24: 妊婦の飲酒と発達障害（自閉症、自閉症スペクトラム障害、ADHD、LD、DCD）の関連性について
・25: 妊婦の喫煙並びに家庭内喫煙と発達障害（自閉症、自閉性スペクトラム障害、ADHD、LD, DCD）の関連性について
・26: 妊娠、出産時の問題と発達障害(自閉症、自閉症スペクトラム障害、ADHD、LD、DCD)の関連性について
・27：乳幼児期の子どもの様子に見られる発達障害（自閉症、自閉症スペクトラム障害、ADHD、LD、DCD）の早期徴候
・57: 妊娠中の向精神薬服用と児の発達障害との関連性
・60: 妊婦のサプリメント摂取と児の発達障害との関連
・71: 出産後から乳児期における母親の心理的ストレスが児の発達に及ぼす影響について
・95: 育児や母親の社会的つながり、児に対する愛着が児の発達に与える影響
・133: 在胎週数と児の発達障害の関連について
・143: 「母親のビタミンD摂取」と「児の発達全般（身体的及び精神神経発達）」について
・147: 妊婦の免疫応答が児の発達に与える影響
・158: 児の栄養法（母乳、混合栄養、人工栄養）と精神神経発達の関連
・161: 妊婦の生活習慣が児の発育・発達に及ぼす影響
・162: 妊娠悪阻が児の発育・発達に及ぼす影響
・186: 妊娠中・分娩時の麻酔が小児（胎児）の成長・発達に与える影響について
・190: 出生体重が乳幼児期の精神発達へ及ぼす影響について
・195: 父親のBMIと児の発達（自閉症スペクトラム障害・ADHD・LD等）について
・198: 同居するきょうだい構成が児の発達に与える影響
・201: 妊娠中の母親のプロバイオティクス食品(発酵食品)摂取と子どもの発達の関連性
・218: 妊娠期の魚介類およびω3系多価不飽和脂肪酸摂取と児の精神運動発達との関連
・220: 妊娠期及び、生後のペットの飼育と子どもの発達について
・221: 妊婦の肥満が児の精神神経発達に及ぼす影響について</t>
    <phoneticPr fontId="2"/>
  </si>
  <si>
    <t>山梨大学大学院　総合研究部　社会医学講座</t>
  </si>
  <si>
    <t>父親の喫煙と3歳児までの発達との関連</t>
    <phoneticPr fontId="2"/>
  </si>
  <si>
    <t>3歳児までのASQ</t>
    <phoneticPr fontId="2"/>
  </si>
  <si>
    <t>父親の疾患歴(FT-1)、父親の喫煙(FT-1~C3y)、母親の年齢、疾患歴、体外受精（MT-1）、母親の身長・体重(MT-1,2)、母親の喫煙（MT-1~C3y）、母親の栄養摂取(MT-1,2FFQ)、母児の性別、在胎週数、分娩方法（Dr0m）、身長・体重(Dr0m~C3.0y)、母乳人工栄養（C-0.5y）、児の通園状況、絵本読み聞かせ頻度、1日のTV, DVD, 携帯端末視聴時間(C-3Y)</t>
    <phoneticPr fontId="2"/>
  </si>
  <si>
    <t xml:space="preserve">（当該論文テーマ・アウトカム・曝露要因）：
・9: 妊婦の喫煙並びに家庭内喫煙がアトピー性皮膚炎発症・増悪に及ぼす影響について
・10: 妊婦の喫煙並びに家庭内喫煙が食事アレルギー発症・増悪に及ぼす影響について
・25: 妊婦の喫煙並びに家庭内喫煙と発達障害（自閉症、自閉性スペクトラム障害、ADHD、LD, DCD）の関連性について
・134: 妊娠中、出産後の母親および家族の喫煙状況の乳幼児期の感染症発症に及ぼす影響
</t>
    <phoneticPr fontId="2"/>
  </si>
  <si>
    <t>秋山　有佳</t>
  </si>
  <si>
    <t>妊娠初期の母親の低炭水化物摂取状況と3歳時の発達との関連</t>
    <phoneticPr fontId="2"/>
  </si>
  <si>
    <t>3歳時のASQ</t>
    <phoneticPr fontId="2"/>
  </si>
  <si>
    <t xml:space="preserve">妊娠初期の母親の炭水化物摂取状況（低炭水化物）
　共変量：妊娠初期の母親の年齢、妊娠前の母親のBMI、在胎週数、妊娠判明時の母親・父親の喫煙状況、児の出生順位、児の性別、妊娠判明時の母親の就業状況、妊娠初期のエネルギー摂取量、妊娠初期の炭水化物以外の栄養素摂取量、妊娠中の体重増加、児の出生時の身長・体重、児の3歳時の身長・体重、児の通園状況、児の遊ぶ機会頻度、児の絵本読み聞かせ頻度、児の1日のTV・DVD視聴時間、父親の身長、体重、年齢
</t>
    <phoneticPr fontId="2"/>
  </si>
  <si>
    <t xml:space="preserve">（当該論文テーマ・アウトカム・曝露要因）：
　・95番：育児や母親の社会的つながり、児に対する愛着が児の発達に与える影響
　・96番：主食変化と胎児への影響
　・124番：母親の妊娠中の体格変化と出生児の体重・身長のパーセンタイル値との関連
　・133番：在胎週数と児の発達障害の関連について
　・143番：「母親のビタミンD摂取」と「児の発達全般（身体的及び精神神経発達）」について
　・163番：臍帯血IGF-1の決定要因および児の発育・発達に及ぼす影響
</t>
    <phoneticPr fontId="2"/>
  </si>
  <si>
    <t>1001a</t>
  </si>
  <si>
    <t>14福岡ユニットセンター</t>
  </si>
  <si>
    <t>正期産(37週以上~42週未満)で出生した正常新生児のASQ-3を用いた3歳までの発達の検討</t>
  </si>
  <si>
    <t>ASQ-3.(C-1.0y):.行動・発達(D20a～e)(C-1.5y):.行動・発達(E23a～e)(C-2.0y):.行動・発達(E23a～e)(C-2.5y):.行動・発達(C5a～e)(C-3.0y):.行動・発達(B4a～e)</t>
  </si>
  <si>
    <t>◆出生前因子(MT1)：(質問A1)婚姻形態、(質問A3-1)兄妹数、(質問B4)母妊娠前BMI、(質問28)母妊娠中の喫煙の有無、(質問FFQ１)母妊娠中の飲酒の有無、(質問In-T171‐79)、サプリメント類の種類◆出生前因子(MT2)：(質問110)母最終学歴、(質問112)家庭収入◆出生時因子(Dr0M)：出産様式、児の体重・頭囲・身長、在胎週数　臍帯pH、アプガールスコア、NICU・GCU入院の有無、性別、◆1か月までの因子:DrT1：母の出産年齢、奇形の有無◆出生後因子(C6m)：(質問41)国籍、◆出生後因子(C1Y)：(質問A3)母乳栄養期間、(質問C9-2)新生児期退院後の疾病による入院日数、(質問G27-1)保育園入園時期◆出生後因子(C1.5Y)：(質問A4)母乳栄養期間、(質問45-1)受動喫煙◆出生後因子(C2Y)：(質問B7-2)１歳～２歳までの入院日数、(質問C８、8-１)母乳栄養期間、(質問G36-1、2)保育園入園時期、質問G37、38、42、43、45-1、46)家族と遊ぶ時間と質◆出生後因子(C3Y)：(質問B7)睡眠時間、(質問C10-ｃ)2歳6か月～3歳までの入院日数、(質問I35-1、2、3)保育園入園時期、(質問I36、37、43、44)家族と遊ぶ時間と質、(質問J-47)家庭収入.</t>
  </si>
  <si>
    <t>Odds 比で使用する可能性の高い共変量.◆出生前因子(MT1)：母妊娠中の喫煙の有無、◆出生前因子(MT2)：(質問110)母最終学歴、(質問112)家庭収入◆出生時因子(Dr0M)：出産様式、児の体重・頭囲・身長、在胎週数　臍帯pH、アプガールスコア、NICU・GCU入院の有無、性別、◆1か月までの因子:DrT1：母の出産年齢、奇形の有無◆出生後因子(C6m)：(質問41)国籍、◆出生後因子(C1Y)：(質問A3)母乳栄養期間、(質問C9-2)新生児期退院後の疾病による入院日数◆出生後因子(C1.5Y)：(質問A4)母乳栄養期間◆出生後因子(C2Y)：(質問B7-2)１歳～２歳までの入院日数、(質問C８、8-１)母乳栄養期間、(質問G36-1、2)、保育園入園時期◆出生後因子(C3Y)：(質問B7)睡眠時間、(質問C10-ｃ)2歳6か月～3歳までの入院日数、(質問I35-1、2、3)保育園入園時期..</t>
  </si>
  <si>
    <t>ASQ（Ages &amp; Stages Questionnaires）を用いた発達評価の申請については、「日本人小児の発達の国際比較(甲信)」があるが、正期産の在胎週数の影響がいつまで及ぶのか検討したものではなく、重複はない。</t>
  </si>
  <si>
    <t>条件：①すでに公表されている「全国データを利用した成果発表予定リスト（中心仮説に関わらないもの）」の執筆を優先します。論文を作成後、JECS－Group回覧等にて、他のユニットセンター等の既存テーマ執筆予定者から重複の指摘があった場合には、事前審査が受けられないこと。</t>
    <phoneticPr fontId="2"/>
  </si>
  <si>
    <t>1061a</t>
  </si>
  <si>
    <t>10大阪ユニットセンター</t>
  </si>
  <si>
    <t>磯　博康</t>
  </si>
  <si>
    <t>在胎37週未満の前期破水の有無と3歳の精神神経発達との関連</t>
  </si>
  <si>
    <t>3歳時点の精神発達遅滞..</t>
  </si>
  <si>
    <t>Dr-0m: 前期破水.</t>
  </si>
  <si>
    <t>　M-T1: 婚姻状況、同居家族、母既往歴、抑うつ（K6）、母の喫煙、母の職業M-T1 FFQ: 母の飲酒Dr-T1: 里帰り有無、胎児数・膜性、妊娠分娩歴、不妊治療、不育症、異常妊娠合併症の既往の有無F-T1: 父既往歴、父の喫煙、父の職業F-T1- FFQ: 父の飲酒M-T2: 両親最終学歴、世帯年収Dr-0m:　分娩施設の分類（病院・医院・産院など）、在胎週数、性別、単胎or多胎、Apgar Score、分娩様式、帝王切開の場合その理由、経腟分娩時の分娩時間、無痛分娩、胎位、出生時計測、胎盤・臍帯異常、児の入院期間、新生児合併症と診断名、母体感染症、妊娠中の合併症、母体ステロイド投与の有無、産科・分娩合併症とその内容、新生児身体異常とその診断名Dr-1m: 治療中の疾患、投与中の薬剤、先天性代謝異常検査結果、栄養方法、児の身体異常とその診断名C-0.5y: 授乳・離乳食の状況、産後うつ（エジンバラ質問票）、両親年齢、両親身長体重C-1.5y: 発達の遅れの既往C-2.0y:先天性疾患の有無と病名、てんかん・けいれん、気管支喘息・食事アレルギー・アトピー性皮膚炎の既往C-3.0y:.3歳の体格（身長、体重、頭囲）、医師から受けた診断（けいれん・てんかん、脳性まひ、気管支喘息、アレルギー、運動発達障害、精神発達遅滞、難聴、その他既往歴）、ASQ、保育施設の有無と通園開始時期、世帯所得</t>
  </si>
  <si>
    <t>なし</t>
  </si>
  <si>
    <t>1065a</t>
  </si>
  <si>
    <t>新生児搬送の有無と3歳の精神神経発達との関連</t>
  </si>
  <si>
    <t>Dr-0m: 新生児搬送.</t>
  </si>
  <si>
    <t>M-T1: 住所、婚姻状況、同居家族、母既往歴、抑うつ（K6）、母の喫煙、母の職業M-T1 FFQ: 母の飲酒Dr-T1: 里帰り有無、胎児数・膜性、妊娠分娩歴、不妊治療、不育症、異常妊娠合併症の既往の有無F-T1: 父既往歴、父の喫煙、父の職業F-T1- FFQ: 父の飲酒M-T2: 両親最終学歴、世帯年収M-1m: 産後うつ（エジンバラ質問票）Dr-0m:分娩施設の分類（病院・医院・産院など）、在胎週数、性別、単胎or多胎、Apgar Score、分娩様式、帝王切開の場合その理由、経腟分娩時の分娩時間、無痛分娩、胎位、出生時計測、胎盤・臍帯異常、児の入院期間、新生児黄疸、光線療法の時間、新生児合併症と診断名、母体感染症、妊娠中の合併症、母体ステロイド投与の有無、産科・分娩合併症とその内容、新生児身体異常とその診断名Dr-1m: 治療中の疾患、投与中の薬剤、遷延性黄疸有無、先天性代謝異常検査結果、栄養方法、児の身体異常とその診断名C-0.5y: 授乳・離乳食の状況、産後うつ（エジンバラ質問票）、両親年齢、両親身長体重C-1.5y: 発達の遅れの既往C-2.0y: 先天性疾患の有無と病名、てんかん・けいれん、気管支喘息・食事アレルギー・アトピー性皮膚炎の既往C-3.0y:.3歳の体格（身長、体重、頭囲）、医師から受けた診断（けいれん・てんかん、脳性まひ、気管支喘息、アレルギー、運動発達障害、精神発達遅滞、難聴、その他既往歴）、保育施設の有無と通園開始時期、世帯所得</t>
  </si>
  <si>
    <t>福岡</t>
    <rPh sb="0" eb="2">
      <t>フクオカ</t>
    </rPh>
    <phoneticPr fontId="35"/>
  </si>
  <si>
    <t>樋上　翔大</t>
  </si>
  <si>
    <t xml:space="preserve"> 妊婦のBMIが児の発達に与える影響の研究</t>
    <phoneticPr fontId="2"/>
  </si>
  <si>
    <t>③
詳細調査が入っている</t>
    <rPh sb="2" eb="6">
      <t>ショウサイチョウサ</t>
    </rPh>
    <rPh sb="7" eb="8">
      <t>ハイ</t>
    </rPh>
    <phoneticPr fontId="2"/>
  </si>
  <si>
    <t>出生した児の1、2、3 歳時の発達検査を質問表(ASQ-3 総点と下位のコミュニケーション、粗大微細運動、問題解決、社会領域)、また新版 K 式発達検査を取った時は その両方の数値を、痩せ妊婦群（BMI＜18.5）、普通群（18.5≦BMI＜25）、肥満妊婦群（BMI＞25）の3群間で比較を行う。差が出た場合、その影響がいつまで続くのか、年齢を追って追跡する。</t>
    <phoneticPr fontId="2"/>
  </si>
  <si>
    <t xml:space="preserve">出生前因子：母の年齢、妊娠中の喫煙の有無、妊娠中の飲酒の有無、収入、サプリメントの種類、母 BMI、出産様式、婚姻形態
出生時因子：児の体重・頭囲、在胎週数 臍帯pH、アプガースコア、NICU入院の有無、性別、国籍、胎盤病変重量、胎盤病変の有無 
出生後因子：父学歴、母学歴、教育歴、母乳栄養、兄妹数、保育園入園時期、新生児期退院後の疾病による入院日数 
</t>
    <phoneticPr fontId="2"/>
  </si>
  <si>
    <t>全国データを利用した成果発表予定リスト(中心仮説に関わらないもの) 16、17、19、23、36-2、50、51、53、70、73、76、78、81、82、83、91、102、104、105、115、116、117、120、123、124、128、131、145、147、150、152、160、161、162、163、166、174、179、195、196、197、199、203、209、211、214、218、219、223、226、229、233、と一部共変量、曝露要因で被る所があると思いますが、アウトカムが異なるため問題はないと考える。</t>
    <phoneticPr fontId="2"/>
  </si>
  <si>
    <t>差戻したが再提出なし。
依頼日：2019/8/13
「アウトカムは従属変数となる質問票や Dr 調査票等の項目等を記入してください。 曝露要因（共変量）のところに両親の自閉傾向として用いる項目（変数）が記載されていないため、他の申請テーマとの重複審査ができません。「曝露要因」と「論文にオッズ比などの解析結果を記載する可能性のある共変量」の２つを記載してください。 「全国データを利用した成果発表予定リスト（中心仮説に関わらないもの）」のアウトカムを参照してください。
提出期限　令和元年8月30日」
依頼日：2019/11/1
詳細調査が含まれています。同じ論文テーマでの申請を希望する際は、10/21に事務連絡にて送付した様式１及び様式２に記入いただき、締切日（11/15）までに提出をお願いいたします。整理番号1137の差替えとして、整理いたします。」</t>
    <rPh sb="12" eb="14">
      <t>イライ</t>
    </rPh>
    <rPh sb="14" eb="15">
      <t>ビ</t>
    </rPh>
    <rPh sb="252" eb="255">
      <t>イライビ</t>
    </rPh>
    <phoneticPr fontId="2"/>
  </si>
  <si>
    <t>差戻したが再提出なし。
令和元年度応募書での提出を依頼したが、提出なし。</t>
    <phoneticPr fontId="2"/>
  </si>
  <si>
    <t>磯 博康</t>
  </si>
  <si>
    <t>新生児黄疸に対する光線療法と3歳時までのアレルギー疾患、腫瘍性疾患、睡眠、成長・発達予後に関する検討</t>
    <phoneticPr fontId="2"/>
  </si>
  <si>
    <t>③④⑥（睡眠）（疾患）⑦</t>
    <rPh sb="4" eb="6">
      <t>スイミン</t>
    </rPh>
    <rPh sb="8" eb="10">
      <t>シッカン</t>
    </rPh>
    <phoneticPr fontId="2"/>
  </si>
  <si>
    <t xml:space="preserve">アレルギー疾患の診断・呼吸・皮膚・鼻の症状(M-1m、C-0.5y、C-1.0y、C-1.5y、C-2.0y、C-3.0y)
腫瘍疾患の診断(C-0.5y、C-1.0y、C-2.0y、C-3.0y)
睡眠時間(M-1m、C-1.0y、C-1.5y、C-3.0y)
身長、体重、頭囲、精神発達遅滞、脳性麻痺(いずれもC-3.0y)、ASQ(C-1.0y、C-1.5y、C-2.0y、C-2.5y、C-3.0y)
</t>
    <phoneticPr fontId="2"/>
  </si>
  <si>
    <t>（共変量）：光線療法の有無(Dr-0m)　(婚姻状況、同居人、母のアレルギー疾患既往、精神疾患既往、がん既往、発達障害既往、K6、健康状態、喫煙、職業(以上M-T1)、母年齢、胎児数・膜性、妊娠分娩歴、不妊治療、母身長体重(以上Dr-T1)、父のアレルギー疾患既往、精神疾患既往、発達障害既往、がん既往、K6、健康状態、喫煙、職業(以上F-T1)、健康状態、K6、喫煙、意識して食べない・飲まないもの、就寝・起床時間、居間の材質、掃除機の頻度、ダニ防止寝具使用有無、ペット、職業、両親学歴、世帯年収(以上M-T2)、胎児数、膜性、在胎週数、性別、Apgar Score、分娩様式、胎位、出生時計測、胎盤・臍帯異常、胎盤重量、児の入院期間、新生児黄疸有無・BIL値、新生児合併症、母体感染症、妊娠中の母合併症、母体ステロイド投与の有無、妊娠中母への薬剤投与、産科・分娩合併症、新生児身体異常(以上Dr-0m)、同居人、母児早期接触有無、母児同室時間、赤ちゃんへの話しかけ、栄養方法、赤ちゃんに対する気持ち、子育ての様子、喫煙(以上M-1m)、同居人、母児早期接触有無、母児同室時間、赤ちゃんへの話しかけ、栄養方法、赤ちゃんに対する気持ち、子育ての様子、喫煙(以上Dr-1m)、離乳食内容、集団生活、ペット、両親年齢(以上C-0.5y)、離乳食内容、集団生活(以上C-1.0y)、入浴状況、自宅の種類・築年数、家の中のカビ、ペット、母・家族喫煙(以上C-1.5y)、既往疾患、通所(以上C-2.0y)、児の既往疾患、ならいごと、入浴状況、子育ての様子、通園・通所、電子機器使用時間(テレビ・ゲームなど)、喫煙、世帯収入、自宅の種類、築年数、ダニ防止寝具の使用、児の寝室の床、家の中のカビ、ペット・家畜(以上C-3.0y))</t>
    <phoneticPr fontId="2"/>
  </si>
  <si>
    <t>（当該論文テーマ・アウトカム・曝露要因）：なし</t>
    <phoneticPr fontId="2"/>
  </si>
  <si>
    <t>野崎　昌俊</t>
  </si>
  <si>
    <t>妊娠中の母体感染症（トキソプラズマ、風疹、サイトメガロウイルス、単純ヘルペス、梅毒）と3歳予後の関連の検討</t>
    <phoneticPr fontId="2"/>
  </si>
  <si>
    <t>③⑥（疾患）(難聴）⑦</t>
    <rPh sb="3" eb="5">
      <t>シッカン</t>
    </rPh>
    <rPh sb="7" eb="9">
      <t>ナンチョウ</t>
    </rPh>
    <phoneticPr fontId="2"/>
  </si>
  <si>
    <t xml:space="preserve"> 新生児の身体異常（Dr-0m）、身長、体重、頭囲およびそのSD、並びに精神運動発達遅滞、発達障害、脳性麻痺、てんかん、難聴の有無(いずれもC-3.0y)</t>
    <phoneticPr fontId="2"/>
  </si>
  <si>
    <t xml:space="preserve">（共変量）：
曝露要因：母体感染症(Dr-0m)、
共変量：母年齢、住所、家族・家庭の状況、過去1年間の感染症既往、母の精神疾患既往、発達障害既往、母の喫煙、飲酒、食事、職業(以上M-T1)、母年齢、住所、胎児数・膜性、妊娠分娩歴、不育症(以上Dr-T1)、ペット飼育状況、母の職業(以上M-T2)、在胎週数、性別、Apgar Score、分娩様式、分娩時間、出生時計測、胎盤・臍帯異常、胎盤重量、流産の有無、児の入院期間、新生児合併症、妊娠中合併症、母体ステロイド投与の有無、産科・分娩合併症、新生児身体異常(以上Dr-0m)、赤ちゃんのご家族、出産や授乳の状況（以上M-1M）児の成長・体格、児の病気、医師から受けた診断（以上C-6m）児の成長・体格、児の病気、医師から受けた診断（以上C-1y）児の成長・体格、児の病気、医師から受けた診断（以上C-1.5y）児の成長・体格、児の病気、医師から受けた診断（以上C-2y）、児の成長・体格、児の病気、医師から受けた診断（けいれん・てんかん、脳性まひ、気管支喘息、アレルギー、運動発達障害、精神発達遅滞、難聴、その他既往歴）保育施設、ASQ、新版K式（以上C-3y））
</t>
    <phoneticPr fontId="2"/>
  </si>
  <si>
    <t>栃谷　史郎</t>
  </si>
  <si>
    <t>母親の産後のうつ状態（1か月・6か月EPDS、1歳時K6）と発達との関連および妊娠中の薬剤・サプリメント服用とプロバイオティクス食品摂取の関与について</t>
    <phoneticPr fontId="2"/>
  </si>
  <si>
    <t>③⑥（睡眠時間）⑦</t>
    <rPh sb="3" eb="5">
      <t>スイミン</t>
    </rPh>
    <rPh sb="5" eb="7">
      <t>ジカン</t>
    </rPh>
    <phoneticPr fontId="2"/>
  </si>
  <si>
    <t xml:space="preserve">児の精神神経発達の関連項目（以下の項目等）
（C-0.5y）：発達に関する項目（E15,16）、発育に関する項目（B6–7）、睡眠に関する項目（F17–20）
（C-1.0y）：発育に関する項目(B8）、発達に関する項目（C11,D20）、睡眠に関する項目（E21–24）
（C-1.5y）：発達に関する項目(E23)、睡眠に関する項目（F24–27）
（C-2.0y）：発達に関する項目（E23）
（C-2.5y）：発達に関する項目(C5,6)
（C-3.0y）：発達に関する項目(H34)、発育に関する項目（A3）、睡眠に関する項目（B4–7）
自閉症または類縁障がい」（質問9）で初めて訊いているため、まずは１歳データ固定後以降、質問票のASQ、ESSENCE-Q、SRS-P、SDQの結果などを使用する。
 最終的なアウトカムは、自閉症スペクトラム障害（Autism Spectrum Disorders）、注意欠陥・多動性障害(Attention Deficit Hyperactivity Disorder) 、学習障害（Learning Disability）、発達性協調運動障害(Developmental Coordination Disorder)、言語障害（Speech Impediment）、知的障害等とする。
</t>
    <phoneticPr fontId="2"/>
  </si>
  <si>
    <t xml:space="preserve">共変量）：
母親の出産後うつ（M-1m・C-6m EPDS, C-1y K6）および周産期母親の薬剤・サプリメント服用とプロバイオティクス食品（発酵食品）摂取量や頻度. 具体的には、次に挙げるような食品の変数情報を検討; ヨーグルト、味噌、醤油、みりん、清酒、酢、漬物、かつお節、みそ汁、ぬか漬け、納豆、チーズ、など（M-T2、In-T2, FFQ）
</t>
    <phoneticPr fontId="2"/>
  </si>
  <si>
    <t xml:space="preserve">（テーマ：産後うつ）：課題なし
（テーマ：プロバイオティクス）：課題198、201
（アウトカム：児の精神神経発達）課題16，60，71，78，88，95，147，158，159，161，162，170，180，183，186，189，190，191，196，198，210，218，220，221，222，
（暴露要因：うつ）16，88，143，170，178，190、191，196、198，220
</t>
    <phoneticPr fontId="2"/>
  </si>
  <si>
    <t>差戻したが再提出なし。
依頼日：2019/8/13
「論文テーマが理解しがたく、かつアウトカム・要因が広範囲にわたるため、多くの申請テーマと重複しています。「全国データを利用した成果発表予定リスト（中心仮説に関わらないもの）」へ掲載をするためには焦点を絞ってください。
提出期限　令和元年8月30日」</t>
    <rPh sb="12" eb="14">
      <t>イライ</t>
    </rPh>
    <rPh sb="14" eb="15">
      <t>ビ</t>
    </rPh>
    <phoneticPr fontId="2"/>
  </si>
  <si>
    <t>差戻したが再提出なし</t>
    <phoneticPr fontId="2"/>
  </si>
  <si>
    <t>多胎児における3歳児までの成長・発達の調査</t>
    <phoneticPr fontId="2"/>
  </si>
  <si>
    <t>③⑦</t>
    <phoneticPr fontId="2"/>
  </si>
  <si>
    <t>3歳児までの成長曲線、ASQ</t>
    <phoneticPr fontId="2"/>
  </si>
  <si>
    <t>共変量）父親の身長体重、年齢、疾患歴、薬剤(FT-1)、父親の喫煙（FT-1~C3y）母親の年齢、疾患歴、薬剤、人工授精（MT-1）、母親の身長・体重(MT-1,2)、母親の喫煙（MT-1~C3y）、児の性別、在胎週数、分娩方法（Dr0m）、児の身長・体重(Dr0m~C3y)、児の疾患（Dr-0m,1m, C6M~C3y）</t>
    <phoneticPr fontId="2"/>
  </si>
  <si>
    <t xml:space="preserve">（当該論文テーマ・アウトカム・曝露要因）：なし </t>
    <phoneticPr fontId="2"/>
  </si>
  <si>
    <t>本多智佳</t>
  </si>
  <si>
    <t>単胎児と多胎児における身体発育および精神発達に影響をおよぼす胎内発育環境ならびに社会経済学的状況に関する研究</t>
    <phoneticPr fontId="2"/>
  </si>
  <si>
    <t>身長、体重、頭位(質問3 of C-3Y-03)
ASQ-3（質問34 of C-3Y-10〜13）</t>
    <phoneticPr fontId="2"/>
  </si>
  <si>
    <t>単胎児・多胎児の別、絨毛膜・羊膜の数、卵性（DR-0M-01）
世帯所得(質問47 of C-3Y-15)、世帯所得と世帯人数（質問112,113 of M-T2-25）
母親と父親の教育歴（質問110,111 of M-T2-25）</t>
    <phoneticPr fontId="2"/>
  </si>
  <si>
    <t>（共変量として）
母親：身長、体重、不妊治療の有無、(DR-T1-01)、年齢（M-T2）
児： 妊娠週数、性別、Apgar Score、身長、体重、頭位、胸囲、新生児の身体以上の有無（DR-0M-01）
　　睡眠の状況(質問7 of C-3Y-15)、児の疾患状況(質問8,9 of C-3Y-15)</t>
    <phoneticPr fontId="2"/>
  </si>
  <si>
    <t>（当該論文テーマ・アウトカム・曝露要因）：
・論文テーマ：なし
・アウトカム：35, 36, 36-2, 47, 48, 53, 63, 71, 73, 78, 81, 88, 93, 95, 96, 98, 107, 124, 141, 142, 143, 147, 158, 159, 161, 162, 163, 170, 179, 180, 181, 182, 183, 186, 189, 190, 191, 193, 195, 196, 198, 201, 210, 213, 214, 218, 220, 223, 231
・曝露要因：16, 新17, 50, 119, 122, 149, 159, 167, 190, 197, 219, 234, 235</t>
    <phoneticPr fontId="2"/>
  </si>
  <si>
    <t>1027c</t>
  </si>
  <si>
    <t>05神奈川ユニットセンター</t>
  </si>
  <si>
    <t>土田　哲也</t>
  </si>
  <si>
    <t>保育施設の利用と発達障害との関連</t>
  </si>
  <si>
    <t>3歳時におけるチック、運動発達遅滞、精神発達遅滞、自閉症または類縁障がい(C-3y質問票C、質問9)</t>
  </si>
  <si>
    <t>保育施設(保育園や託児所など)の利用</t>
  </si>
  <si>
    <t>在胎週数、アプガースコア、臍帯動脈血pH値、出生時身長、出生時体重、妊娠合併症、両親の既往歴、両親の職業、世帯収入、睡眠時間、食事方法、家族の関わりと電子機器の使用時間(C-3y質問票I、子育ての様子)</t>
  </si>
  <si>
    <t>当該論文テーマ：同居するきょうだい構成が児の発達に与える影響
アウトカム：乳幼児期の発達チェック項目(ASQ)による発達評価
曝露因子：同居するきょうだい構成（兄弟の人数、性別、年齢）
共変量：保育施設利用の有無を含む</t>
  </si>
  <si>
    <t>（事務局追記）下記課題と重複がないことを執筆者間で確認済み
中心仮説に係わらないもの　210-②　児の保育と精神神経発達の関連
中心仮説に係わらないもの　課題13-②　幼少期の各種アレルゲン曝露が食事アレルギー発症・増悪に及ぼす影響について</t>
    <rPh sb="1" eb="4">
      <t>ジムキョク</t>
    </rPh>
    <rPh sb="4" eb="6">
      <t>ツイキ</t>
    </rPh>
    <rPh sb="7" eb="9">
      <t>カキ</t>
    </rPh>
    <rPh sb="9" eb="11">
      <t>カダイ</t>
    </rPh>
    <rPh sb="12" eb="14">
      <t>チョウフク</t>
    </rPh>
    <rPh sb="20" eb="23">
      <t>シッピツシャ</t>
    </rPh>
    <rPh sb="23" eb="24">
      <t>カン</t>
    </rPh>
    <rPh sb="25" eb="27">
      <t>カクニン</t>
    </rPh>
    <rPh sb="27" eb="28">
      <t>ズ</t>
    </rPh>
    <phoneticPr fontId="2"/>
  </si>
  <si>
    <t>福岡ユニットセンター　九州大学サブユニットセンター</t>
  </si>
  <si>
    <t>諸隈誠一</t>
  </si>
  <si>
    <t>母体妊娠中体重増加と3歳時の肥満・発達の関係について</t>
    <phoneticPr fontId="2"/>
  </si>
  <si>
    <t>③⑦⑥（疾患）</t>
    <rPh sb="4" eb="6">
      <t>シッカン</t>
    </rPh>
    <phoneticPr fontId="2"/>
  </si>
  <si>
    <t xml:space="preserve"> 1,2,3歳時の肥満、精神神経発達の関連項目（以下の項目等）
　 （C-1.0y）：発育(B8)、発達に関する項目（C11,D20）
(C-2.0y）：発育(A3)、発達に関する項目（E23）
（C-3.0y）：発育(A3)、病気や健康に関する項目（C8,9）、発達に関する項目（H34）
</t>
    <phoneticPr fontId="2"/>
  </si>
  <si>
    <t xml:space="preserve">M-T1: 母体の妊娠前BMI
Dr-T1: 妊婦健診転記票: 妊娠中の体重増加
(M-T1: 妊娠中の年齢、分娩回数、不妊治療歴、喫煙、飲酒、父親の年齢・学歴、分娩週数、出生体重・身長、分娩様式、産科・分娩合併症、児の身体異常、児の疾患
M-T2: 学歴、職業、収入
Dr-0m:児の身体異常、児の疾患)
</t>
    <phoneticPr fontId="2"/>
  </si>
  <si>
    <t>M17、19、50、53、63、73、107、162など、妊娠中の体重増加を曝露要因の一つに加えているものはあるが、妊娠中の体重増加を主要因として児の長期の発育・発達を調べるものは無いと思われる。</t>
    <phoneticPr fontId="2"/>
  </si>
  <si>
    <t>胎児機能不全と児の発育・発達との関連</t>
    <phoneticPr fontId="2"/>
  </si>
  <si>
    <t>③⑦⑥（睡眠・疾患）</t>
    <rPh sb="4" eb="6">
      <t>スイミン</t>
    </rPh>
    <rPh sb="7" eb="9">
      <t>シッカン</t>
    </rPh>
    <phoneticPr fontId="2"/>
  </si>
  <si>
    <t xml:space="preserve">睡眠、精神神経発達の関連項目（以下の項目等）
（C-0.5y）：発達に関する項目（E15,16）、睡眠に関する項目（F17–20）
（C-1.0y）：発育(B8)、発達に関する項目（C11,D20）、睡眠に関する項目（E21–24）
（C-1.5y）：発達に関する項目（E23）、睡眠に関する項目（F24–27）
（C-2.0y）：発育(A3)、発達に関する項目（E23）
（C-2.5y）：発達に関する項目（C5,6）
（C-3.0y）：発育(A3)、睡眠に関する項目（B4–7）、病気や健康に関する項目（C8,9）、
発達に関する項目（H34）
</t>
    <phoneticPr fontId="2"/>
  </si>
  <si>
    <t xml:space="preserve">胎児機能不全（Dr-0m_0031317あるいは Dr-0m_0020407あるいはDr-0m_0020416に胎児機能不全、あるいは Dr-0m臍帯動脈血 pH&lt;7.2 &amp; Apgar5分値&lt;7　を胎児機能不全とする）
Dr-0m: 臍帯動脈血pH, 分娩週数、死産、出生体重・身長、胎盤重量、分娩様式、産科・分娩合併症、Apgar score、臍帯動脈血pH、児の身体異常、児の疾患
Dr-T1, 妊婦健診転記票: 妊娠中の体重増加、
M-T1: 妊娠中の年齢、妊娠前・妊娠中のBMI、分娩回数、不妊治療歴、喫煙、飲酒、父親の年齢、生後の発育（身長・体重）
M-T2: 学歴、職業、収入
</t>
    <phoneticPr fontId="2"/>
  </si>
  <si>
    <t xml:space="preserve">（当該論文テーマ・アウトカム・曝露要因）：
本応募課題の執筆責任者は出生時全固定データにより胎児機能不全と新生児気質との関連　｢Non-reassuring fetal status and neonatal irritability in the Japan Environment and Children’s Study: A cohort study｣ Scientific Reports (2018)を報告済である。今回、本課題のうちアウトカムを3歳時の発育・発達として応募するものである。アウトカムとして、発育・発達をあげているものは多いものの、胎児機能不全との関連を見るものはない。
</t>
    <phoneticPr fontId="2"/>
  </si>
  <si>
    <t>羊利敏</t>
  </si>
  <si>
    <t>乳児身長体重変化及びBMI  trajectoriesとアレルギー発症</t>
    <phoneticPr fontId="2"/>
  </si>
  <si>
    <t>④</t>
    <phoneticPr fontId="2"/>
  </si>
  <si>
    <t xml:space="preserve"> 0.6、1、2と3歳時点の喘息、アトピー性皮膚炎、アレルギー性鼻炎</t>
    <phoneticPr fontId="2"/>
  </si>
  <si>
    <t xml:space="preserve">曝露要因：
１）乳児の身長、体重およびBMI(z-score, WHO child growth standardsに基づいて)増加/減少：Dr-0m～Dr-1m、 Dr-1m～C-0.5y、 C-0.5y～C-1.0y
２）Latent growth mixture modeling (LGMM), による　0－3歳BMI-z scores  trajectories：
 Dr-1m、C-0.5y、C-1.0y、 C-1.5y、C-2.0y、C-2.5y、 C-3.0yの身長体重
共変量：母体及び妊娠情報（年齢、体重、身長、合併症、妊娠既往歴、妊娠歴、喫煙、飲酒、サプリメント摂取、妊娠週数、分娩様式、Apgar score）、両親の学歴、両親のアレルギー既往歴、家庭年収、母親の授乳、児の睡眠状況、単胎・多胎、児の性別、Apgar score
</t>
    <phoneticPr fontId="2"/>
  </si>
  <si>
    <t xml:space="preserve">テーマの重複はなし
アウトカムの重複：課題8-13、55、61、68、72、132、136、153、164、173、174、187、188、207と212アウトカムが同じですが、曝露要因が異なる。
曝露要因の重複：児の身長、体重の重複がありますが、その変化（z-score増加/減少）及びBMI trajectoriesを従属変量としての（児のアレルギーとの関連）の研究はまだない。
</t>
    <phoneticPr fontId="2"/>
  </si>
  <si>
    <t xml:space="preserve">(事務局記載：整理番号1092から転記）
論文執筆希望リスト（ 2018 ）整理番号：1092　変更なし
論文執筆希望リスト（ 2018 ）整理番号：1008　範囲縮小
論文執筆希望リスト（ 2018 ）整理番号1008
１）の乳児の身長、体重およびBMI(z-score, WHO child growth standardsに基づいて)増加/減少：Dr-0m～Dr-1m、 Dr-1m～C-0.5y、 C-0.5y～C-1.0yとアレルギーの関連を書かない
２）の０－３歳のBMI trajecotyと3歳時のアレルギーだけを書く。（目的は肥満とアレルギーの関連ではなく、BMI trajecotyとアレルギーの関連です）。
</t>
    <rPh sb="1" eb="4">
      <t>ジムキョク</t>
    </rPh>
    <rPh sb="4" eb="6">
      <t>キサイ</t>
    </rPh>
    <rPh sb="7" eb="9">
      <t>セイリ</t>
    </rPh>
    <rPh sb="9" eb="11">
      <t>バンゴウ</t>
    </rPh>
    <rPh sb="17" eb="19">
      <t>テンキ</t>
    </rPh>
    <phoneticPr fontId="2"/>
  </si>
  <si>
    <t>妊娠期及び、生後のペット飼育、妊娠期両親職業（農林魚業）と子どものアレルギーの関連</t>
    <phoneticPr fontId="2"/>
  </si>
  <si>
    <t xml:space="preserve">曝露要因：
ペット飼育：MT-2 Q75、C-6m Q23　
妊娠期両親職業：MT1-Q42、FT1-Q20
共変量：母体及び妊娠情報（年齢、体重、身長、妊娠既往歴、喫煙、飲酒、妊娠合併症、妊娠週数、分娩様式）、両親の学歴、両親のアレルギー既往歴、家庭年収、母親の授乳、児の出生体重、睡眠状況、Apgar score、性別、 単胎・多胎。
</t>
    <phoneticPr fontId="2"/>
  </si>
  <si>
    <t xml:space="preserve">当該論文テーマ・アウトカム・曝露要因）：
テーマの重複はなし
アウトカムの重複：課題8-13、55、61、68、72、132、136、153、164、173、174、187、188、207と212アウトカムが同じですが、曝露要因が異なる。
曝露要因の重複：課題61,72,140,143,173,184,187と220は曝露要因の重複が有りますが, アウトカムが異なる。
</t>
    <phoneticPr fontId="2"/>
  </si>
  <si>
    <t xml:space="preserve">1014
</t>
    <phoneticPr fontId="2"/>
  </si>
  <si>
    <t>取下げ</t>
    <rPh sb="0" eb="2">
      <t>トリサ</t>
    </rPh>
    <phoneticPr fontId="2"/>
  </si>
  <si>
    <t>齋藤麻耶子</t>
  </si>
  <si>
    <t xml:space="preserve">両親の食物摂取量と児の食物アレルギー発症の関連に対する、乳児期のアトピー性皮膚炎の関与について　
</t>
    <phoneticPr fontId="2"/>
  </si>
  <si>
    <t xml:space="preserve"> 1、2、3歳時点の食物アレルギー（卵、牛乳、小麦、大豆）</t>
    <phoneticPr fontId="2"/>
  </si>
  <si>
    <t>（共変量）：両親の各食物の1日あたりの摂取量、生後6か月時点のアトピー性皮膚炎の有無　（共変量：性別、同胞の有無、就寝場所（親と一緒の寝具で寝ているか）、両親のアレルギー疾患歴、母親の学歴、ペットの有無、出生体重（2500g以上、未満）母乳摂取の有無（生後6か月以上、未満）、離乳食の開始時期（生後5か月以上、未満）、児の各食品の摂取開始時期、年収、出生の季節（秋冬vs 春夏）、分娩形式、所属ユニット）</t>
    <phoneticPr fontId="2"/>
  </si>
  <si>
    <t xml:space="preserve">（当該論文テーマ・アウトカム・曝露要因）：
課題番号10：アウトカムが食物アレルギーの発症であり重複するが、暴露が母親の喫煙であり、異なる
課題番号12：アウトカムがアトピー性皮膚炎の発症、暴露が子供自身の食事からの食事摂取からのアレルゲンであり、異なる
課題番号13：アウトカムが食物アレルギーの発症であり重複するが、暴露が子供自身の食事摂取からのアレルゲン暴露であり、異なる
課題番号61：アウトカムにアトピー性皮膚炎を含むが、暴露としては用いていない点で異なる。
課題番号72：アウトカムの一部に１，２，３歳時点の食物アレルギーを含むが、暴露が母親の妊娠中のビタミンD摂取量であり、異なる。
課題番号132：アウトカムに1歳、2歳、3歳時のアレルギー性疾患を含むが、暴露が在胎週数であり、異なる。
課題番号136：アウトカムに1歳、2歳、3歳時のアレルギー性疾患を含むが、暴露が分娩様式であり、異なる。
課題番号173：1歳時点でのアトピー性皮膚炎を含むが、暴露ではなくアウトカムであり、異なる。
課題番号174：1歳時点でのアレルギー症状の有無を含むが、暴露ではなくアウトカムであり、異なる。
課題番号187：アウトカムに1歳時点の子供のアレルギー疾患の有無を含むが、暴露が生後6か月までの初回の予防接種であり、異なる。
課題番号215：アウトカムに1歳および3歳時点のアレルギー疾患の有無を含むが、暴露が妊娠中および出産後1年の母親の抗生物質使用状況であり、異なる。
</t>
    <phoneticPr fontId="2"/>
  </si>
  <si>
    <t>JECS-Group回覧前に成果発表予定リスト（中心仮説に関わらないもの）課題番号13-②と重複調整をすること。様式R2にて重複の指摘あり。</t>
    <rPh sb="6" eb="12">
      <t>ロウｐカイラン</t>
    </rPh>
    <rPh sb="12" eb="13">
      <t>マエ</t>
    </rPh>
    <rPh sb="14" eb="20">
      <t>セイカハッピョウヨテイ</t>
    </rPh>
    <rPh sb="24" eb="26">
      <t>チュウシン</t>
    </rPh>
    <rPh sb="26" eb="28">
      <t>カセツ</t>
    </rPh>
    <rPh sb="29" eb="30">
      <t>カカ</t>
    </rPh>
    <rPh sb="37" eb="39">
      <t>カダイ</t>
    </rPh>
    <rPh sb="39" eb="41">
      <t>バンゴウ</t>
    </rPh>
    <rPh sb="46" eb="48">
      <t>チョウフク</t>
    </rPh>
    <rPh sb="48" eb="50">
      <t>チョウセイ</t>
    </rPh>
    <rPh sb="56" eb="58">
      <t>ヨウシキ</t>
    </rPh>
    <rPh sb="62" eb="64">
      <t>チョウフク</t>
    </rPh>
    <rPh sb="65" eb="67">
      <t>シテキ</t>
    </rPh>
    <phoneticPr fontId="2"/>
  </si>
  <si>
    <t>アウトカムが「食物アレルギー」で、暴露（共変量）に「母乳摂取の有無（生後6か月以上、未満）、離乳食の開始時期（生後5か月以上、未満）、児の各食品の摂取開始時期」が含まれております。課題13-②では、これらは主要な暴露要因で、かつアウトカムは同一になりますので、オッズ比の記載を控えて頂ければと存じます（課題13-②とは主要なテーマが異なっておりますので重複ではないのかもしれませんが、以前の調整では、このような場合に「オッズ比を記載しない」となっていたように記憶しています）。</t>
    <phoneticPr fontId="2"/>
  </si>
  <si>
    <t>子どもの誕生月と喘息発症との関連検討</t>
    <phoneticPr fontId="2"/>
  </si>
  <si>
    <t>3歳までの喘息</t>
    <phoneticPr fontId="2"/>
  </si>
  <si>
    <t>父親の疾患歴(FT-1)、父親の喫煙(FT-1~C3y)、母親の年齢、疾患歴、体外受精（MT-1）、母親の身長・体重(MT-1,2)、母親の喫煙（MT-1~C3y）、母親の栄養摂取(MT-1,2FFQ)、母児の性別、在胎週数、分娩方法（Dr0m）、身長・体重(Dr0m~C3.0y)、母乳人工栄養（C-0.5y）、児ペットの有無(C-1.5y)、児の通園状況（C-3Y)</t>
    <phoneticPr fontId="2"/>
  </si>
  <si>
    <t xml:space="preserve">・11: 幼少期の各種アレルゲン曝露が喘息発症・増悪に及ぼす影響について
・72: 妊娠中のビタミンD摂取量と出生した子どものアレルギー疾患発症の関係
・164: 妊娠中の母親の心理的ストレスと児の喘息・喘鳴の関連
・188: FFQから推定される妊娠期の野菜摂取と一歳児のアレルギー発症
・215: 妊娠中抗生物質の使用状況とアレルギー疾患との関連
</t>
    <phoneticPr fontId="2"/>
  </si>
  <si>
    <t>父親の生活習慣が3歳児までのアレルギー発症に与える影響</t>
    <phoneticPr fontId="2"/>
  </si>
  <si>
    <t xml:space="preserve"> 3歳児までのアレルギー疾患（喘息、鼻炎、結膜炎）</t>
    <phoneticPr fontId="2"/>
  </si>
  <si>
    <r>
      <t>（共変量）父親の身長・体重、職業、疾患歴、薬剤(FT-1)、父親の喫煙飲酒(FT-1~C3y)、父親の栄養摂取（FT-1FFQ）、母親の年齢、疾患歴（MT-1）、母親の身長・体重(MT-1,2)、母親の喫煙（MT-1~C3y）、母親の栄養摂取(MT-1,2FFQ)、母児の性別、在胎週数、分娩方法（Dr0m）、身長・体重(Dr0m~C3.0y)、</t>
    </r>
    <r>
      <rPr>
        <strike/>
        <sz val="8"/>
        <color rgb="FFFF0000"/>
        <rFont val="ＭＳ ゴシック"/>
        <family val="3"/>
        <charset val="128"/>
      </rPr>
      <t>疾患情報登録、</t>
    </r>
    <r>
      <rPr>
        <sz val="8"/>
        <rFont val="ＭＳ ゴシック"/>
        <family val="3"/>
        <charset val="128"/>
      </rPr>
      <t>母乳人工栄養（C-0.5y）、離乳食(C-1.0y)、ペットの有無(C-1.5y)、児の通園状況（C-3Y)</t>
    </r>
    <phoneticPr fontId="2"/>
  </si>
  <si>
    <t xml:space="preserve">（当該論文テーマ・アウトカム・曝露要因）：
・9: 妊婦の喫煙並びに家庭内喫煙がアトピー性皮膚炎発症・増悪に及ぼす影響について
・10: 妊婦の喫煙並びに家庭内喫煙が食事アレルギー発症・増悪に及ぼす影響について
・134: 妊娠中、出産後の母親および家族の喫煙状況の乳幼児期の感染症発症に及ぼす影響
</t>
    <phoneticPr fontId="2"/>
  </si>
  <si>
    <t>疾患情報登録データは、利用対象外(執筆条件に対し未回答)</t>
    <phoneticPr fontId="2"/>
  </si>
  <si>
    <t>山崎　輝美</t>
  </si>
  <si>
    <t xml:space="preserve"> ペットおよび家畜への曝露とアレルギー性疾患（喘息、アトピー、アレルギー性鼻炎）の発症</t>
    <phoneticPr fontId="2"/>
  </si>
  <si>
    <t xml:space="preserve"> 児のアレルギー性疾患（喘息、アトピー、アレルギー性鼻炎）の発症</t>
    <phoneticPr fontId="2"/>
  </si>
  <si>
    <t xml:space="preserve">曝露要因：動物飼育
（共変量）
両親：年齢、アレルギー性疾患既往歴、婚姻状況、妊娠中、出生後の喫煙・受動喫煙、学歴、世帯収入、
母親のみ：妊娠中および臍帯血の非特異的IgE値、分娩様式、出生後の飲酒・受動飲酒、
児：在胎週数、性別、出生時の異常、栄養方法
父親のみ：血中の非特異的IgE値
</t>
    <phoneticPr fontId="2"/>
  </si>
  <si>
    <t>アウトカムが一部重複するが、曝露要因が一致しない課題
No，8，9，10，11，12，13，55，59，61，68，72，132，136，164，153，173，174，187，188，207，212，215
曝露要因が一部重複するが、アウトカムが一致しない課題
No，220</t>
    <phoneticPr fontId="2"/>
  </si>
  <si>
    <t>JECS-Group回覧前に成果発表予定リスト（中心仮説に関わらないもの）課題番号13-②と重複調整をすること。様式R2にて重複の指摘あり。</t>
    <phoneticPr fontId="2"/>
  </si>
  <si>
    <t>アウトカムが「食物アレルギー」で、暴露（共変量）に「栄養方法」が含まれております。課題13-②では、これらは主要な暴露要因で、かつアウトカムが一部重複しますので、オッズ比の記載を控えて頂ければと存じます（課題13-②とは主要なテーマが異なっておりますので重複ではないのかもしれませんが、以前の調整では、このような場合に「オッズ比を記載しない」となっていたように記憶しています）。</t>
  </si>
  <si>
    <t>小島令嗣</t>
  </si>
  <si>
    <t>発達と3歳までのアレルギー疾患発症の関連</t>
    <phoneticPr fontId="2"/>
  </si>
  <si>
    <t>④
ただし、③が曝露要因</t>
    <rPh sb="8" eb="10">
      <t>バクロ</t>
    </rPh>
    <rPh sb="10" eb="12">
      <t>ヨウイン</t>
    </rPh>
    <phoneticPr fontId="2"/>
  </si>
  <si>
    <t>3歳までのアレルギー疾患（喘息、鼻炎、アトピー性皮膚炎、食物アレルギー）の発症率ならびに有症率</t>
    <phoneticPr fontId="2"/>
  </si>
  <si>
    <t>（共変量）：発達ASQ（共変量：アレルギー疾患の家族歴、妊娠中ならびに出生後の喫煙（受動喫煙を含む）、在胎週数、出生体重、分娩方法（経膣分娩か帝王切開か）、妊娠中の食事内容、出生順位、出生後の家庭環境（受動喫煙、ペットの飼育、保育施設への入所時期など）、呼吸器感染症の有無、両親の学歴など）</t>
    <phoneticPr fontId="2"/>
  </si>
  <si>
    <t xml:space="preserve">当該論文テーマ・アウトカム・曝露要因）
72番： 妊娠中のビタミンD摂取量と出生した子どものアレルギー疾患発症の関係
174番：妊娠中の母親の日常生活における身体活動量と乳児期のアレルギー症状との関連
187番：予防接種の接種順番と子供のアレルギー疾患の罹患について
188番：FFQから推定される妊娠期の野菜摂取と一歳児のアレルギー発症
215番：妊娠中抗生物質の使用状況とアレルギー疾患との関連
</t>
    <phoneticPr fontId="2"/>
  </si>
  <si>
    <t>澤木潤子</t>
  </si>
  <si>
    <t>母親のIGF-1値が子どものSGA(small for gestational age)性低身長症発症を予測し得るかの検討</t>
    <phoneticPr fontId="2"/>
  </si>
  <si>
    <t>⑤⑦</t>
    <phoneticPr fontId="2"/>
  </si>
  <si>
    <t>SGA児の2歳（3歳）時でのcatch upの有無（ SGA性低身長症の有無）</t>
    <phoneticPr fontId="2"/>
  </si>
  <si>
    <t xml:space="preserve">共変量）：
曝露要因：母親（M-T1）のIGF-1値
</t>
    <phoneticPr fontId="2"/>
  </si>
  <si>
    <t xml:space="preserve">（当該論文テーマ・アウトカム・曝露要因）：
アウトカムはSGA児の2歳（3歳）時でのcatch upの有無であるが、SGAそのものがアウトカムとなっている課題を以下に挙げる。
妊婦の喫煙並びに家庭内喫煙が胎児の発育抑制に及ぼす影響について
飲酒が胎児の発育抑制に及ぼす影響について
心理的ストレスが妊娠に及ぼす影響について
子宮内膜症と妊娠・出産異常との関連
妊婦の生活習慣が妊娠合併症、児の発育・発達に及ぼす影響
妊娠悪阻が児の発育・発達に及ぼす影響
娠中カフェイン推定摂取量に基づく出生アウトカムのBenchmark dose評価
主食変化と胎児への影響
妊娠前及び妊娠中の運動量/運動習慣が，分娩方法や出生児の体格に及ぼす影響
母親のIgE感作とsmall-for-gestationa1-age (SGA)との関連
「母親のビタミンD摂取」と「児の発達全般（身体的及び精神神経発達）」について
Risk of preterm birth, low birthweight, and small-for-gestational-age infants in pregnancies with adenomyosis: A cohort study of The Japan Environment and Children’s Study (JECS)
</t>
    <phoneticPr fontId="2"/>
  </si>
  <si>
    <t>母乳哺育・授乳方法と児の肥満</t>
    <phoneticPr fontId="2"/>
  </si>
  <si>
    <t>C-3.0y までの児の肥満</t>
    <phoneticPr fontId="2"/>
  </si>
  <si>
    <t xml:space="preserve">M-1m 質問10,11　C-6m質問1,2　C-1y質問3,4,5
栄養法（母乳栄養、混合栄養、人工栄養）
（共変量）
MT1 質問4：妊娠前の身長と体重、質問11：うつ病・統合失調症・不安障害・自律神経失調症の既往歴、DrT1：出産歴、F-T1質問1：父親の身長と体重、MT2質問110：母親の教育歴、質問112：世帯収入、Dr0m：妊娠前の体重、分娩直前の体重、妊娠中の精神疾患、在胎週数、出生時体重、Dr0m/Dr1m：児の先天性異常、M-1m質問37：喫煙状況、質問39：飲酒状況、C-0.5y質問4：児の食事の状況、質問38：婚姻状況、質問39：母親の年齢、質問40,42：両親の体格、C-1y質問6：児の食事の状況、質問11：児の健康状態、質問40：産後1年時の抑うつ状態、質問42：就労状況　C-1.5y 質問3,10：児の食事の状況、質問9：児の健康状態、質問48：育児ストレス、質問49：家族構成、質問50：ストレスライフイベントの有無、C-2y質問9,10：児の食事の状況　C-2.5y 質問11育児ストレス、C3y質問11：児の食事の状況
</t>
    <phoneticPr fontId="2"/>
  </si>
  <si>
    <t xml:space="preserve">（当該論文テーマ・アウトカム・曝露要因）：
アウトカムとして、児の肥満を用いる課題は以下の通りである。いずれも曝露要因が異なっている。
課題番号　36-2　「父親の体格と食習慣が次世代に及ぼす影響」
課題番号　124　「母親の妊娠中の体格変化と出生児の体重・身長のパーセンタイル値との関連」　
課題番号　179　「抗生物質の使用状況と1歳時及び3歳時のcardio-metabolic healthとの関連」
課題番号  199　「母及び子どものプロバイオティクス食品（発酵食品）摂取と子どもの健康状態（感染症・胃腸炎・肥満）の関連性」
課題番号　205「母親の就労が児の発育に与える影響について」
課題番号　213「ドメスティックバイオレンスと児の体格との関連」
課題番号　214「妊娠中の母親の食事および父親の食事と1歳児のcardio-metabolic healthとの関連」
課題番号　232「肥満度に影響を及ぼす小児の生活習慣の検討」
曝露要因として、母乳哺育・授乳方法を用いる課題は以下の通りである。いずれもアウトカムが異なっている。
課題番号　117「母乳による育児と母親から児への望ましくない養育態度との関連」
課題番号　126「授乳方法が胎児愛着に与える影響」
課題番号　144「児への栄養方法が母親の産後うつ傾向に与える影響の検討」
課題番号　153「母乳・人工乳育児と児のアトピー性皮膚炎との関連」
課題番号　216「母乳育児が1歳児の母の抑うつ発生に関わる因子の検証」
課題番号　226「超早期adiposity reboundと母乳中止時期、離乳食開始時期との関連について」
</t>
    <phoneticPr fontId="2"/>
  </si>
  <si>
    <t>妊娠中の母親の体重増加と児の肥満</t>
    <phoneticPr fontId="2"/>
  </si>
  <si>
    <t>C-3.0y までの児の肥満　</t>
    <phoneticPr fontId="2"/>
  </si>
  <si>
    <t xml:space="preserve">妊娠中の体重変化量　MT1質問4：妊娠前の身長と体重
Dr-T1：妊娠前の体重、Dr-0m：分娩直前の体重
（共変量）
MT1質問4：妊娠前の身長と体重、質問11：うつ病・統合失調症・不安障害・自律神経失調症の既往歴、DrT1：出産歴、F-T1質問1：父親の身長と体重、MT2質問110：母親の教育歴、質問112：世帯収入、妊娠中の精神疾患、在胎週数、出生時体重、Dr0m/Dr1m：児の先天性異常、M-1m質問10,11：母乳育児、質問37：喫煙状況、質問39：飲酒状況、C-0.5y質問1,2：母乳育児、質問4：児の食事の状況、質問38：婚姻状況、質問39：母親の年齢、質問40,42：両親の体格、C-1y質問3,4,5：母乳育児、質問6：児の食事の状況、質問11：児の健康状態、質問40：産後1年時の抑うつ状態、質問42：就労状況　C-1.5y 質問3,10：児の食事の状況、質問9：児の健康状態、質問48：育児ストレス、質問49：家族構成、質問50：ストレスライフイベントの有無、C-2y質問9,10：児の食事の状況　C-2.5y 質問11育児ストレス、C3y質問11：児の食事の状況
</t>
    <phoneticPr fontId="2"/>
  </si>
  <si>
    <t xml:space="preserve">（当該論文テーマ・アウトカム・曝露要因）：
アウトカムとして、児の肥満を用いる課題は以下の通りである。いずれも曝露要因が異なっている。
課題番号　36-2 「父親の体格と食習慣が次世代に及ぼす影響」
課題番号　124　「母親の妊娠中の体格変化と出生児の体重・身長のパーセンタイル値との関連」　アウトカムは、出生児（0歳出産時）の体重（体格）である。
課題番号　179　「抗生物質の使用状況と1歳時及び3歳時のcardio-metabolic healthとの関連」
課題番号  199　「母及び子どものプロバイオティクス食品（発酵食品）摂取と子どもの健康状態（感染症・胃腸炎・肥満）の関連性」
課題番号　205  「母親の就労が児の発育に与える影響について」
課題番号　213「ドメスティックバイオレンスと児の体格との関連」
課題番号　214「妊娠中の母親の食事および父親の食事と1歳児のcardio-metabolic healthとの関連」
課題番号　232「肥満度に影響を及ぼす小児の生活習慣の検討」
曝露要因として、妊娠中の母親の体重増加を用いる課題は以下の通りである。
課題番号　124「母親の妊娠中の体格変化と出生児の体重・身長のパーセンタイル値との関連」　解析時期が異なっている。
</t>
    <phoneticPr fontId="2"/>
  </si>
  <si>
    <t>分娩様式と幼児肥満の出現</t>
    <phoneticPr fontId="2"/>
  </si>
  <si>
    <t xml:space="preserve">C-3.0yまでの児の肥満 </t>
    <phoneticPr fontId="2"/>
  </si>
  <si>
    <t xml:space="preserve">曝露要因：分娩様式
（共変量）
母親のBMI（非妊娠時、妊娠初期・中期・後期、分娩直前）、父親のBMI、両親の年齢、婚姻状況、妊娠中・出生後の喫煙・受動喫煙、妊娠中・出生後の飲酒・受動飲酒、学歴、世帯収入、児の在胎週数、性別、出生時の異常、栄養方法、兄弟の有無、身体活動、保育園入園の有無
</t>
    <phoneticPr fontId="2"/>
  </si>
  <si>
    <t xml:space="preserve">（当該論文テーマ・アウトカム・曝露要因）：
曝露要因は同じだが、アウトカムが異なる。
課題101「分娩様式が新生児の栄養法へ与える影響について」
課題136「分娩様式と児の乳児期のアレルギー性疾患発症との関連について
課題137「分娩様式の乳児期の感染症発症に及ぼす影響
課題177「分娩様式・無痛分娩と産後うつの関連について
課題203「帝王切開が対児愛着と育児ストレスに与える影響について」
アウトカムは同じだが、曝露要因は異なる。
課題179「抗生物質の使用状況と1歳時及び3歳時のcardio-metabolic healthとの関連」
課題205「母親の就労が児の発育に与える影響について」
課題213「ドメスティックバイオレンスと児の体格との関連」
課題214「妊娠中の母親の食事および父親の食事（特に多価不飽和脂肪酸摂取）と1歳時のcardio-metabolic healthとの関連」
課題232「肥満度に影響を及ぼす小児の生活習慣の検討」
</t>
    <phoneticPr fontId="2"/>
  </si>
  <si>
    <t>高谷具純</t>
  </si>
  <si>
    <t>母体糖尿病が3歳児の体重・身長・内分泌疾患に与える影響の解析</t>
    <phoneticPr fontId="2"/>
  </si>
  <si>
    <t>3歳時の体重・身長・内分泌疾患の既往</t>
    <phoneticPr fontId="2"/>
  </si>
  <si>
    <t xml:space="preserve">（共変量）：両親の身長・体重、母親の年齢、父親の喫煙、母親の喫煙、母親の飲酒、母親の最終学歴、母体糖尿病、父親の最終学歴、世帯収入、在胎週数、性別、出生体重、分娩様式、アプガースコア、新生児合併症、臍帯血動脈pH </t>
    <phoneticPr fontId="2"/>
  </si>
  <si>
    <t xml:space="preserve">（当該論文テーマ・アウトカム・曝露要因）：
論文テーマ：抗生物質の使用状況と1歳時及び3歳時のcardio-metabolic healthとの関連
アウトカム：子供1歳児及び３歳時の身長、体重
暴露要因：両親身長・体重、両親年齢、社会経済的因子、妊娠中合併症、出生体重・身長、子供の疾患歴、
</t>
    <phoneticPr fontId="2"/>
  </si>
  <si>
    <t>岩間　憲之</t>
  </si>
  <si>
    <t>妊娠中のHbA1cと児の出生体重との関連</t>
    <phoneticPr fontId="2"/>
  </si>
  <si>
    <t xml:space="preserve">児の出生体重
（SGAかAGAかLGAか、低出生体重、巨大児、出生体重のg, SD値）（Dr-0m）
</t>
    <phoneticPr fontId="2"/>
  </si>
  <si>
    <t xml:space="preserve">共変量）：
暴露要因：HbA1c （M-T1 Blood）、児の性別（児の性別毎に検討する可能性があるため）
　共変量（下記の変数は解析対象者の基礎特性として論文中に記載するが、成果発表予定リスト掲載課題との重複を回避するため、児の出生体重との関連について（オッズ比やリスク比など）は論文には記載しない）：ユニットセンター、MT1採血時点の母親年齢（M-T1 Blood）、母親のBody-mass index（M-T1の身長と体重データから算出予定）、妊娠中の体重増加（Dr-0mの分娩直前の体重データとM-T1の妊娠前体重データを使用）、妊娠成立方法（Dr-T1）、婚姻状況（M-T1）、初経産（Dr-T1）、多胎（Dr-0m）、妊娠糖尿病（Dr-0m）、喫煙（M-T1とM-T2）、飲酒（M-T1 FFQとM-T2 FFQ）、母親の最終学歴（M-T2）、世帯収入（M-T2）、婚姻状況（M-T1）、高血圧、妊娠高血圧、SLE、甲状腺機能低下症、甲状腺機能亢進症、神経・精神疾患、腎臓疾患の既往歴（M-T1）、流産の既往歴（Dr-T1）、常位胎盤早期剥離の既往歴（Dr-T1）、妊娠糖尿病の既往歴（MT1とDr-T1）、葉酸サプリメント摂取（M-T1とM-T2）、K-6（M-T1とM-T2）、抗リン脂質抗体症候群（Dr-T1）、鉄剤の内服（In-T1と In-T2）、分娩週数（Dr-0m）、巨大児分娩の既往歴（Dr-T1の第1回～第8回妊娠に関するデータにおいて、児の出生体重データを使用）、血色素量（M-T1 Blood）、脂質に関する採血データ（M-T1 BloodとM-T2 Blood）、MT1およびMT2採血時点の妊娠週数（M-T1 BloodとM-T2 Blood）、MT-1の妊娠週数、MT-2の妊娠週数
また、児の性別毎に検討しない場合には、児の性別（Dr-0m）も共変量として使用する。
</t>
    <phoneticPr fontId="2"/>
  </si>
  <si>
    <t>（当該論文テーマ・アウトカム・曝露要因）：
【1　論文テーマ：妊婦の喫煙並びに家庭内喫煙が胎児の発育抑制に及ぼす影響について】
・アウトカム：出生体重、SGA 
・暴露要因：妊娠中母親喫煙、妊娠前母親喫煙、家庭内喫煙
・応募者の対応：アウトカムが重複しているため、応募者の論文テーマでは喫煙と児の出生体重との関連（オッズ比やリスク比など）を論文に記述しない。
【3 論文テーマ：飲酒が胎児の発育抑制に及ぼす影響について】
・アウトカム：出生体重、SGA
・暴露要因：飲酒
・応募者の対応：アウトカムが重複しているため、応募者の論文テーマでは、飲酒と児の出生体重との関連（オッズ比やリスク比など）を論文に記述しない。
【14 論文テーマ：心理的ストレスが妊娠に及ぼす影響について】
・アウトカム：出生体重、SGA
・暴露要因：心理的ストレス
・応募者の対応：アウトカムが重複しているため、応募者の論文テーマでは、心理的ストレスと児の出生体重との関連（オッズ比やリスク比など）を論文に記述しない。
【新17 論文テーマ：不育症・不妊症既往の妊娠帰結・児への影響】
・アウトカム：子宮内胎児発育遅延など（全国データを利用した成果発表予定リスト参照）
・暴露要因：不育症など（全国データを利用した成果発表予定リスト参照）
・応募者の対応：アウトカムが重複しているため、応募者の論文テーマでは、不育症・不妊症既往と児の出生体重との関連（オッズ比やリスク比など）を論文に記述しない。
【19 論文テーマ：女性の加齢の妊娠帰結への影響】
・アウトカム：児の出生体重など（全国データを利用した成果発表予定リスト参照）
・暴露要因：夫婦の年齢、BMI、体重増加
・応募者の対応：アウトカムが重複しているため、応募者の論文テーマでは、夫婦の年齢、BMI、体重増加と児の出生体重との関連（オッズ比やリスク比など）を論文に記述しない。
【20　論文テーマ：女性の労働の妊娠帰結への影響】
・アウトカム：児の出生体重など（全国データを利用した成果発表予定リスト参照）
・暴露要因：職種および仕事内容
・応募者の対応：アウトカムが重複しているため、応募者の論文テーマでは、職種および仕事内容と児の出生体重との関連（オッズ比やリスク比など）を論文に記述しない。
【21　論文テーマ：顕微授精の出生児の先天異常の発生、発育・発達への影響】
・アウトカム：児の出生体重など（全国データを利用した成果発表予定リスト参照）
・暴露要因：体外受精、顕微授精、母体の年齢
・応募者の対応：アウトカムが重複しているため、応募者の論文テーマでは、体外受精、
顕微授精、母体の年齢と児の出生体重との関連（オッズ比やリスク比など）の関連を論文に記述しない。
【35　論文テーマ：子宮内膜症と妊娠・出産異常との関連】
・アウトカム：児の出生体重など（全国データを利用した成果発表予定リスト参照）
　・暴露要因：子宮内膜症、月経痛
・応募者の対応：アウトカムが重複しているため、応募者の論文テーマでは、子宮内膜症・月経痛と児の出生体重との関連（オッズ比やリスク比など）を論文に記述しない。
【36  論文テーマ：父親の体格と食習慣が次世代に及ぼす影響】
・アウトカム：児の出生体重・身長 
・暴露要因：父親の食習慣と体格
  ・応募者の対応：アウトカムが重複しているため、応募者の論文テーマでは、父親の体格および食習慣と児の出生体重との関連（オッズ比やリスク比など）を論文に記述しない。
　　なお、当該テーマはすでに論文アクセプトされており、共著者に応募者が含まれている。また、執筆責任者の杉山隆先生には、今回の応募について許諾済みである。
【47　論文テーマ：妊婦の生活習慣が妊娠合併症、児の発育・発達に及ぼす影響】
・アウトカム：出生体重（SGA）、妊娠高血圧症候群、骨盤位、早産
・暴露要因：妊婦の睡眠、妊婦の活動量
・応募者の対応：アウトカムが重複しているため、応募者の論文テーマでは、妊婦の睡眠および妊婦の活動量と児の出生体重との関連（オッズ比やリスク比など）を論文に記述しない。
【48　論文テーマ：妊娠悪阻が児の発育・発達に及ぼす影響】
・アウトカム：出生体重（SGA）、妊娠高血圧症候群、骨盤位、早産
・暴露要因：出生体重（SGA）
・応募者の対応：アウトカムが重複しているため、応募者の論文テーマでは、妊娠悪阻と児の出生体重との関連（オッズ比やリスク比など）を論文に記述しない。
【63　論文テーマ：妊娠期の脂質量と子の出生時及び成長後の体重変化との関係】
・アウトカム：出生時の体重など（全国データを利用した成果発表予定リスト参照）
・暴露要因：T1、T2の脂質量
・応募者の対応：アウトカムが重複しているため、応募者の論文テーマでは、
妊娠期の脂質量と児の出生体重との関連（オッズ比やリスク比など）を論文に記述しない。
　【70  論文テーマ：正常妊娠における経妊、経産回数別妊娠期から産褥期の血液一般、生化学値と変化】
　・アウトカム：血液一般・生化学値
　・暴露要因：経妊・経産回数
・応募者の対応：応募者が共著者の当該論文が、すでに運営委員長への事前審査申請済である。当該論文にはHbA1cに関する記述は無い（応募者の岩間憲之も共著者である）。今回の応募テーマでは、調整項目として妊娠中の脂質データを使用予定である。しかし、論文では経妊・経産回数と妊娠中の脂質データとの関連については記述しない。また、応募者と同じ宮城ユニットセンター所属の石黒真美先生には、HbA1cと経妊・経産回数に関して論文執筆予定が無いことを確認済みであり、今回の応募についても許諾済である。
【73　論文テーマ：妊娠末梢血および臍帯血の脂質濃度とその妊娠・分娩経過との関連について】
・アウトカム：出生体重など（全国データを利用した成果発表予定リスト参照）
・暴露要因：母親の妊娠中の発酵食品の摂取量
・応募者の対応：アウトカムが重複しているため、応募者の論文テーマでは、妊娠末梢血
および臍帯血の脂質濃度と児の出生体重との関連（オッズ比やリスク比など）を論文に記述しない。
【78　論文テーマ：妊婦のタンパク質食品摂取状況が次世代の発育・発達に及ぼす影響】
　・アウトカム：出生体重、妊娠期間の異常（早産）、睡眠、精神神経発達の関連項目
・暴露要因：妊娠中のタンパク質食品摂取量
・応募者の対応：アウトカムが重複しているため、応募者の論文テーマでは、妊娠中のタンパク質食品摂取量と児の出生体重との関連（オッズ比やリスク比など）を論文に記述しない。
【81　論文テーマ：10代の妊娠と子どものアウトカム】
　・アウトカム：子どもの出生体重、新生児合併症
・暴露要因：10代の妊娠
・応募者の対応：アウトカムが重複しているため、応募者の論文テーマでは、母親年齢とと児の出生体重との関連（オッズ比やリスク比など）を論文に記述しない。
【93　論文テーマ：妊娠中カフェイン推定摂取量に基づく出生アウトカムのBenchmark dose評価】
・アウトカム：流産、死産、在胎週数、早産、SGA、出生時体格、低出生体重、Apgar score
・暴露要因：胎児期の母の日本茶やコーヒーなどの摂取量からカフェインに換算した推定摂取量
・応募者の対応：アウトカムが重複しているため、応募者の論文テーマでは、妊娠中カフェイン摂取と児の出生体重との関連（オッズ比やリスク比など）を論文に記述しない。
【96　論文テーマ：主食変化と胎児への影響】
・アウトカム：出生体重、SGA
・暴露要因：米の摂取量
・応募者の対応：アウトカムが重複しているため、応募者の論文テーマでは、妊娠中の米の摂取量と児の出生体重との関連（オッズ比やリスク比など）を論文に記述しない。
【98　論文テーマ：妊娠前及び妊娠中の運動量/運動習慣が、分娩方法や出生児の体格に及ぼす影響】
・アウトカム：出生体重(SGAかAGAかLGAか)、分娩方法、分娩時間、分娩時週数
・暴露要因：運動量（Frequency/duration/intensityを総じて運動量を評価する）
・応募者の対応：アウトカムが重複しているため、応募者の論文テーマでは、妊娠前および妊娠中の運動量と児の出生体重との関連（オッズ比やリスク比など）を論文に記述しない。
【105　論文テーマ：母親のIgE感作とsmal-for-gestational-age(SGA)との関連】
・アウトカム：smal-for-gestational-age(SGA)
・暴露要因：母親のIgE感作
・応募者の対応：アウトカムが重複しているため、応募者の論文テーマでは、母親のIgE感作と児の出生体重との関連（オッズ比やリスク比など）を論文に記述しない。
【111　論文テーマ：妊娠初期に診断された子宮筋腫が母体、児に与える影響について・周産期予後・妊娠初期での子宮筋腫の有無】
　・アウトカム：周産期予後（早産、出血、周産期合併症、低出生体重児など）
　・暴露要因：妊娠初期での子宮筋腫の有無
・応募者の対応：アウトカムが重複する可能性がある。したがって応募者の論文テーマでは、子宮筋腫と児の出生体重との関連（オッズ比やリスク比など）の関連を論文に記述しない。
　なお、今回の応募について、執筆責任者の目時弘仁先生から許諾頂いている。
【124　論文テーマ：母親の妊娠中の体格変化と出生児の体重・身長のパーセンタイル値との関連】
・アウトカム：出生児の体重・身長の各パーセンタイル値
・暴露要因：妊娠中の体重変化量、妊娠中BMI変化量
・応募者の対応：アウトカムが重複しているため、応募者の論文テーマでは、妊娠中の体重変化量および妊娠中BMI変化量と児の出生体重との関連（オッズ比やリスク比など）を論文に記述しない。
【143　論文テーマ：「母親のビタミンD摂取」と「児の発達全般（身体的及び精神神経発達）」について】
・アウトカム：低出生体重・SGAなど複数 （全国データを利用した成果発表予定リスト参照）
・暴露要因：ビタミンD（日照時間・戸外での活動時間・食事） 
・応募者の対応：アウトカムが重複しているため、応募者の論文テーマでは、ビタミンD（日照時間・戸外での活動時間・食事）と児の出生体重との関連（オッズ比やリスク比など）を論文に記述しない。
【181　論文テーマ：月経異常が妊娠帰結・児に与える影響】
　・アウトカム：児の出生体重など複数（全国データを利用した成果発表予定リスト参照）
　・暴露要因：月経異常
　・応募者の対応：アウトカムが重複しているため、応募者の論文テーマでは、月経異常と児の出生体重との関連（オッズ比やリスク比など）を論文に記述しない。
【182　論文テーマ：多嚢胞性卵巣症候群が妊娠帰結・児に与える影響】
　・アウトカム：児の出生体重など複数（全国データを利用した成果発表予定リスト参照）
　・暴露要因：多嚢胞性卵巣症候群
　・応募者の対応：アウトカムが重複しているため、応募者の論文テーマでは、多嚢胞性
卵巣症候群と児の出生体重との関連（オッズ比やリスク比など）を論文に記述しない。
【196　論文テーマ：居住環境が先天異常の発生、児の発育・発達、疾患発症に及ぼす影響】
　・アウトカム：児の出生体重など複数（全国データを利用した成果発表予定リスト参照）
　・暴露要因：居住環境
　・応募者の対応：アウトカムが重複しているため、応募者の論文テーマでは、居住環境と児の出生体重との関連（オッズ比やリスク比など）を論文に記述しない。
【213　論文テーマ：ドメスティックバイオレンスと児の体格との関連】
　・アウトカム：出生時から1歳時までの体格（体重、身長、頭囲、胸囲）
　・暴露要因：パートナーからの侮辱・暴力（DV）
　・応募者の対応：アウトカムが重複しているため、応募者の論文テーマでは、パートナーからの侮辱・暴力（DV）と児の出生体重との関連（オッズ比やリスク比など）を論文に記述しない。
【223　論文テーマ：妊婦の牛乳摂取と子どもの体格】
　・アウトカム：出生時の体格
　・暴露要因：①乳製品摂取量、頻度　②乳製品由来のmacronutrient 
　・応募者の対応：アウトカムが重複しているため、応募者の論文テーマでは、妊婦の乳製品摂取と児の出生体重との関連（オッズ比やリスク比など）を論文に記述しない。
【225　論文テーマ：Risk of preterm birth, low birthweight, and small-for-gestational-age infants in pregnancies with adenomyosis: A cohort study of The Japan Environment and Children’s Study (JECS)】
　・アウトカム：早産、低出生体重、SGA
　・暴露要因：子宮腺筋症
　・応募者の対応：アウトカムが重複しているため、応募者の論文テーマでは、子宮腺筋症と児の出生体重との関連（オッズ比やリスク比など）を論文に記述しない。
【H30.11.30時点で事前審査申請中の学術論文
　論文テーマ：Maternal total energy, macronutrients and micronutrients intakes during pregnancy associated with the offspring’s birth size in the Japan Environment and Children’s Study (JECS)】
　・アウトカム：子供出生サイズ
　・暴露要因：妊娠中の母親の食事
　・応募者の対応：アウトカムが重複しているため、応募者の論文テーマでは、妊娠中の母親の食事と児の出生体重との関連（オッズ比やリスク比など）を論文に記述しない。</t>
    <phoneticPr fontId="2"/>
  </si>
  <si>
    <t>目澤秀俊</t>
  </si>
  <si>
    <t>母親の精神的ストレス状態と児の発達トラジェクトリーからみた母親の影響が児の発達に強く影響する集団における育児要因との関連</t>
    <phoneticPr fontId="2"/>
  </si>
  <si>
    <t>⑥</t>
    <phoneticPr fontId="2"/>
  </si>
  <si>
    <t>同居家族、出生後のサポート、（妊娠中期のソーシャルキャピタル）</t>
    <phoneticPr fontId="2"/>
  </si>
  <si>
    <t xml:space="preserve">共変量：母親の出産時年齢、精神神経発達疾患の既往歴（うつ病、自律神経失調症、不安障害、統合失調症、てんかん、ADHD、LD、ASD）、薬物歴（SSRI, SSRI以外、抗不安薬、抗精神病薬、バルプロ酸、抗てんかん薬、炭酸リチウム、その他の向精神薬）、職種、妊娠前の父親からのDV、婚姻状況、初産・経産、喫煙、飲酒、母親の学歴、世帯年収、職種・復職、妊娠発覚時の気持ち、妊娠中の睡眠習慣、妊娠中の父親からのDV、妊娠合併症（血栓症、妊娠糖尿病、妊娠高血圧症候群、胎児機能不全、子宮内感染）、同居家族、出生週数、出生体重、児の合併症・疾患発生、多胎、子供のそだてづらさ、子供への愛着、（FFQ）、（サプリメント歴）
</t>
    <phoneticPr fontId="2"/>
  </si>
  <si>
    <t xml:space="preserve">（当該論文テーマ・アウトカム・曝露要因）：
課題16　アウトカムがASQで同一であるが、解析方法・曝露要因が異なる
課題27　アウトカムが異なる
課題71　心理的ストレス自体と発達を検討しているが、本検討は、トラジェクトリー解析により、母親のメンタルヘルスと児の発達遅滞検出パターンを比較するため、解析方法が根本的に異なる。また、対象集団を類型化した中で、育児要因の比較を行うため、対象集団の設定と曝露要因が異なる。
課題88  アウトカムがASQで同一であるが、解析方法・曝露要因が異なる
課題95　アウトカムがASQで同一であるが、解析方法・曝露要因が異なる
課題143 アウトカムがASQで同一であるが、解析方法・曝露要因が異なる
課題170 アウトカムにてトラジェクトリー解析を実施した後の育児因子の比較のために使用するが、直接の効果を比較している方法ではないため、解析方法が異なる。
課題180 アウトカムがASQで同一であるが、解析方法・曝露要因が異なる
課題183 アウトカムがASQで同一であるが、解析方法・曝露要因が異なる
課題186 アウトカムがASQで同一であるが、解析方法・曝露要因が異なる
課題189 アウトカムがASQで同一であるが、解析方法・曝露要因が異なる
課題190 アウトカムがASQで同一であるが、解析方法・曝露要因が異なる
課題191 アウトカムがASQで同一であるが、解析方法・曝露要因が異なる
課題193 アウトカムがASQで同一であるが、解析方法・曝露要因が異なる
課題195 アウトカムがASQで同一であるが、解析方法・曝露要因が異なる
課題198 アウトカムがASQで同一であるが、解析方法・曝露要因が異なる
課題201 アウトカムがASQで同一であるが、解析方法・曝露要因が異なる
課題217 アウトカムがASQで同一であるが、解析方法・曝露要因が異なる
課題218 アウトカムがASQで同一であるが、解析方法・曝露要因が異なる
課題220 アウトカムがASQで同一であるが、解析方法・曝露要因が異なる
</t>
    <phoneticPr fontId="2"/>
  </si>
  <si>
    <t>板倉 昭二</t>
    <rPh sb="0" eb="2">
      <t>イタクラ</t>
    </rPh>
    <rPh sb="3" eb="5">
      <t>ショウジ</t>
    </rPh>
    <phoneticPr fontId="35"/>
  </si>
  <si>
    <t>：保育園利用と親の生活の質（QOL）および育児ストレスとの関連</t>
    <phoneticPr fontId="2"/>
  </si>
  <si>
    <t>⑥（QOL)(育児ストレス）</t>
    <rPh sb="7" eb="9">
      <t>イクジ</t>
    </rPh>
    <phoneticPr fontId="2"/>
  </si>
  <si>
    <t>親の生活の質（QOL：C-2.5y）および育児ストレス（PSI: C-1.5y, C-2.5y）、</t>
    <phoneticPr fontId="2"/>
  </si>
  <si>
    <t>（共変量）：保育園利用（M-1m, C-0.5y, C-1.0y, C-2.0y）、愛着尺度（C-0.5y, C-1.0y）</t>
    <phoneticPr fontId="2"/>
  </si>
  <si>
    <t xml:space="preserve">（当該論文テーマ・アウトカム・曝露要因）：
アウトカムの重複：
203（育児ストレス）
203：『帝王切開が対児愛着と育児ストレスに与える影響について』は、「帝王切開による出産」を曝露としており、本研究の曝露要因である「保育園の利用」とは趣旨が異なる。
曝露要因の重複：
205　210
205：『母親の就労が児の発育に与える影響について』および、210『児の保育と精神神経発達の関連』については、205が「児の体重増加」を、また210が児の「行動・精神神経発達に関連する項目」をアウトカムとしており、本研究ではアウトカムを「親の生活の質」および親の「育児ストレス」としており、分析の対象者が異なっている。
</t>
    <phoneticPr fontId="2"/>
  </si>
  <si>
    <t>鳥取</t>
  </si>
  <si>
    <t xml:space="preserve"> 増本年男</t>
  </si>
  <si>
    <t>カンガルーケアと母親の育児行動の関連性</t>
    <phoneticPr fontId="2"/>
  </si>
  <si>
    <t>⑥（育児行動）</t>
    <rPh sb="2" eb="4">
      <t>イクジ</t>
    </rPh>
    <rPh sb="4" eb="6">
      <t>コウドウ</t>
    </rPh>
    <phoneticPr fontId="2"/>
  </si>
  <si>
    <t>赤ちゃんへの気持ち質問表結果(C1y)、子どもに対する母親の気持ち(C1.5y、C2.5y)、子育ての様子(C2y、C3y)</t>
    <phoneticPr fontId="2"/>
  </si>
  <si>
    <t xml:space="preserve">[曝露要因] 母親の産後うつ(M1m、C0.5y)、児の栄養法(母乳保育状況: M1m、C0.5y、C1y、C1.5y、C2y)、母親の婚姻状況(MT1)、育児環境因子・育児状況(M1M～C3y)、母親の社会的つながり(MT2、C1.0y、C2.5y)、K6(C1.0y)、カンガルーケア（M1m）
[共変量] 母親の年齡(MT1)、婚姻状況(MT1)、家族構成(MT1)、喫煙(MT1、M1m、C3y)、アルコール(MT1、MT2、M1M)、職業(MT1)、母親の学歴(MT1)、収入(MT2、C3.0y)、身長(DrT1)、体重(DrT1)、妊娠回数(DrT1)、分娩回数(DrT1)、出生時体重(Dr-0m)、入院期間(Dr-0m)、家事状況(M1M)、メディアの使用状況(M1M、C1y、C2.5y)、パートナーの手助け状況(M1M、C0.5y、C1y)、母親の生活習慣・健康状態(C-1.5y、C2.5y)
</t>
    <phoneticPr fontId="2"/>
  </si>
  <si>
    <t>（当該論文テーマ・アウトカム・曝露要因）：191番の高知ユニットセンターの菅沼先生が出されている課題と曝露要因の一部が重複している。しかしながら、アウトカムは明確に異なっているため、問題はないと考えている。</t>
    <phoneticPr fontId="2"/>
  </si>
  <si>
    <t>笠松　春花</t>
  </si>
  <si>
    <t>母親の対児愛着と育児ストレス</t>
    <phoneticPr fontId="2"/>
  </si>
  <si>
    <t>⑥（育児ストレス）</t>
    <rPh sb="2" eb="4">
      <t>イクジ</t>
    </rPh>
    <phoneticPr fontId="2"/>
  </si>
  <si>
    <t xml:space="preserve">育児ストレス　
(C-1.5y 質問48, C-2.5y 質問11)
</t>
    <phoneticPr fontId="2"/>
  </si>
  <si>
    <t xml:space="preserve">共変量）：産後1年時の対児愛着　(C-1y 質問39)
（共変量）
(C-0.5y質問39：母親の年齢、DrT1：出産歴、MT2質問110：母親の教育歴、MT2質問112：世帯収入、C-0.5y質問38：婚姻状況、M-1m質問39：飲酒状況、M-1m質問37：喫煙状況、MT1質問11：うつ病・統合失調症・不安障害・自律神経失調症の既往歴、Dr0m妊娠中の精神疾患、C-1y質問40：産後1年時の抑うつ状態、C-1.5y 質問49：家族構成、MT2 質問114~121：妊娠後期のソーシャルキャピタル、C-1.5y 質問50：ストレスライフイベントの有無、C-1y質問33~35：周囲のサポート、C-1y 質問3：母乳育児の状況、C-1y 質問42：就労状況、Dr0m：在胎週数、Dr0m：出生時体重、Dr0m/Dr1m：児の先天性異常、C-1y 質問11・C-1.5y 質問9：児の健康状態、C-1y質問27：保育所通園の有無、C-1y質問26：児の夜泣き)
</t>
    <phoneticPr fontId="2"/>
  </si>
  <si>
    <t xml:space="preserve">当該論文テーマ・アウトカム・曝露要因）：
アウトカムとして、育児ストレスを用いるものは以下の通りであるが、曝露要因に対児愛着は設定されていない。
課題番号　184　「望まない妊娠を経て獲得される親子関係」
アウトカム：K6、赤ちゃんへの気持ち質問票、EPDS、PSI
曝露要因：妊娠発覚時の気分
課題番号　203　「帝王切開が対児愛着と育児ストレスに与える影響について」
アウトカム：出産後1ケ月・6ケ月・1歳での対児愛着（M-1m質問16, C-6m質問
14, C1y質問39）、および育児ストレス（C-1.5y、C-2.5y PSI育児ストレス質問票）
曝露要因：分娩様式（Dr-0m 帝王切開、自然分娩など）
課題番号　217　「ソーシャルキャピタルが子どもへの不適切な関わり（チャイルド・マルトリートメント）に与える影響について」
アウトカム：M-1m 質問24、質問31、C-6m質問9、児の体格（経時的変化、各質問紙）、予防接種状況（C-2.0y）、健診受診歴（各質問紙）、PSI、睡眠時間・就寝時間（各質問紙）、入浴（C-1.5y質問28－30、C-3.0y 質問32、33）
曝露要因：ソーシャルキャピタル（C-2.5y質問12－18、M-T2質問114－121）
social relationships（C-1.0y、C-2.0y、C-3.0y）、social bond(C-2.5y)
曝露要因として対児愛着を用いるものは以下の通りであるが、アウトカムに育児ストレスは設定されていない。
課題番号  95　「育児や母親の社会的つながり、児に対する愛着が児の発達に与える影響」
アウトカム：児の発達（ASQによるCommunication、Gross Motor、Fine Motor、
Problem Solving、Personal-Socialを使用する）
曝露要因：育児（児にTVを見せる時間、母親が児とすごす時間、母親との外出機会、パートナーの育児参加など）、母親の社会的つながり、児に対する愛着
課題番号　166「妊娠女性の出産後再喫煙の実態とその要因探索：エコチル調査における検討」
アウトカム：母親の再喫煙
曝露要因：父母の喫煙習慣、次子の妊娠、授乳、健康QOL（SF8）、子の呼吸器疾患、
ストレス指標（K6）、愛着尺度（Bonding scale）
</t>
    <phoneticPr fontId="2"/>
  </si>
  <si>
    <t>てんかん発症に影響を与える周産期因子の探索</t>
    <phoneticPr fontId="2"/>
  </si>
  <si>
    <t>⑥（疾患）</t>
    <rPh sb="2" eb="4">
      <t>シッカン</t>
    </rPh>
    <phoneticPr fontId="2"/>
  </si>
  <si>
    <t>てんかんの発症率・有病率</t>
    <phoneticPr fontId="2"/>
  </si>
  <si>
    <t>（共変量）：母親の年齢、母親のてんかんの既往歴、父親の年齢、父親のてんかんの既往歴、父親の喫煙、母親の喫煙、母親の飲酒、母親の最終学歴、母体糖尿病、父親の最終学歴、世帯収入、在胎週数、性別、出生体重、分娩様式、アプガースコア、新生児合併症、臍帯血動脈pH、葉酸摂取量</t>
    <phoneticPr fontId="2"/>
  </si>
  <si>
    <t xml:space="preserve">当該論文テーマ・アウトカム・曝露要因）：
論文テーマ：熱性けいれん発症に関連する因子の探索
アウトカム：重複なし
暴露要因：母親の年齢、母親のてんかんの既往歴、父親の年齢、父親のてんかんの既往歴、父親の喫煙、母親の喫煙、母親の最終学歴、父親の最終学歴、世帯収入、在胎週数、性別、出生体重、分娩様式、アプガースコア、新生児合併症
</t>
    <phoneticPr fontId="2"/>
  </si>
  <si>
    <t>子どもの受診行動や事故に関連する因子の検討</t>
    <phoneticPr fontId="2"/>
  </si>
  <si>
    <t>⑥（受診行動・事故）</t>
    <rPh sb="2" eb="4">
      <t>ジュシン</t>
    </rPh>
    <rPh sb="4" eb="6">
      <t>コウドウ</t>
    </rPh>
    <rPh sb="7" eb="9">
      <t>ジコ</t>
    </rPh>
    <phoneticPr fontId="2"/>
  </si>
  <si>
    <t>子どもの受診行動・事故</t>
    <phoneticPr fontId="2"/>
  </si>
  <si>
    <t>児の性別、誕生月、出生体重、出生順位、在胎週数、通園状況、遊ぶ頻度、きょうだいの数、母乳人工栄養、妊娠判明時・妊娠中・出生後の両親の喫煙状況、母親の就業状況、婚姻状況、同居家族数、両親の年齢及び学歴、在住地域</t>
    <phoneticPr fontId="2"/>
  </si>
  <si>
    <t>159「児の発育と精神神経発達の関連」</t>
    <phoneticPr fontId="2"/>
  </si>
  <si>
    <t>差戻したが再提出なし。（原因：アドレス違いによるもの）
依頼日：2019/8/13
「アウトカムは特殊な用語を用いるのではなく、アウトカムは従属変数となる質問票や Dr 調査票等の項目等を記入してください。とくに「子どもの受診行動」が具体的にどの変数（質問内容）を指しているかを記載してください。「全国データを利用した成果発表予定リスト（中心仮説に関わらないもの）」のアウトカムを参照してください。
提出期限　令和元年8月30日」</t>
    <rPh sb="12" eb="14">
      <t>ゲンイン</t>
    </rPh>
    <rPh sb="19" eb="20">
      <t>チガ</t>
    </rPh>
    <rPh sb="28" eb="30">
      <t>イライ</t>
    </rPh>
    <rPh sb="30" eb="31">
      <t>ビ</t>
    </rPh>
    <phoneticPr fontId="2"/>
  </si>
  <si>
    <t>3歳までのアレルギー疾患と睡眠の関連</t>
    <phoneticPr fontId="2"/>
  </si>
  <si>
    <t>⑥（睡眠）</t>
    <rPh sb="2" eb="4">
      <t>スイミン</t>
    </rPh>
    <phoneticPr fontId="2"/>
  </si>
  <si>
    <t>3歳までの睡眠時間</t>
    <phoneticPr fontId="2"/>
  </si>
  <si>
    <t>アレルギー疾患（喘息、鼻炎、アトピー性皮膚炎、食物アレルギー）（共変量：母のスクリーン時間、母の就業、通園、出生順位、両親の学歴、年収、母のメンタル状態、発達ASQ、絵本読むか、習い事、外遊び、年収など）</t>
    <phoneticPr fontId="2"/>
  </si>
  <si>
    <t xml:space="preserve">（当該論文テーマ・アウトカム・曝露要因）
161番： 妊婦の生活習慣が児の発育・発達に及ぼす影響
200番：母及び子どものプロバイオティクス食品(発酵食品)摂取・予防接種状況と成育環境(遊び・運動・睡眠・ケガ等)の関連性
217番：ソーシャルキャピタルが子どもへの不適切な関わり（チャイルド・マルトリートメント）に与える影響について
</t>
    <phoneticPr fontId="2"/>
  </si>
  <si>
    <t xml:space="preserve"> 社会的経済要因と睡眠の関連</t>
    <phoneticPr fontId="2"/>
  </si>
  <si>
    <t xml:space="preserve">社会的経済要因（年収、学歴）
（共変量：母のスクリーン時間、母の就業、通園、出生順位、母のメンタル状態、発達ASQ、絵本読むか、習い事、外遊び、アレルギー疾患など）
</t>
    <phoneticPr fontId="2"/>
  </si>
  <si>
    <t xml:space="preserve">161番： 妊婦の生活習慣が児の発育・発達に及ぼす影響
200番：母及び子どものプロバイオティクス食品(発酵食品)摂取・予防接種状況と成育環境(遊び・運動・睡眠・ケガ等)の関連性
217番：ソーシャルキャピタルが子どもへの不適切な関わり（チャイルド・マルトリートメント）に与える影響について
</t>
    <phoneticPr fontId="2"/>
  </si>
  <si>
    <t>山本  緑</t>
  </si>
  <si>
    <t>児の電子メディア利用の実態とその要因探索</t>
    <phoneticPr fontId="2"/>
  </si>
  <si>
    <t>⑥（電子メデァア）</t>
    <rPh sb="2" eb="4">
      <t>デンシ</t>
    </rPh>
    <phoneticPr fontId="2"/>
  </si>
  <si>
    <t>子どもが携帯電話、携帯情報端末や電子ゲーム機などを扱う時間（3Y）</t>
    <phoneticPr fontId="2"/>
  </si>
  <si>
    <t xml:space="preserve">（共変量）：
・親（養育者）のテレビ視聴、テレビ・DVD視聴、PC・携帯電話操作、ゲーム利用
（M-T1、M-T2、M-1m、C-1y、C-2y、C-2.5y、C-3y
・親のSF-8（QOL）、K6（うつ・不安）、EPDS（産後うつ）、AQ-10（自閉）、MIBS（対児愛着）、ストレスイベント、パートナー侮辱・暴力、喫煙、飲酒、年齢、病歴、就業、学歴、世帯収入、ソーシャルキャピタル、授乳時の行動、育児ストレス、パートナーの家事・育児（M-T2、M-1m、C-6m、C-1y、C-1.5ｙ、C-2.y、C-2.5y、C-3y）
・外遊び、習い事、子育ての様子、保育施設、同居家族、児の病歴（M-T2、M-1m、C-6m、C-1y、C-1.5ｙ、C-2.y、C-2.5y、C-3y）
・児の性別、出生体重、在胎週数、身体異常
</t>
    <phoneticPr fontId="2"/>
  </si>
  <si>
    <t>　なし</t>
    <phoneticPr fontId="2"/>
  </si>
  <si>
    <t>川上　ちひろ</t>
  </si>
  <si>
    <t>⑥（予防接種）</t>
    <rPh sb="2" eb="4">
      <t>ヨボウ</t>
    </rPh>
    <rPh sb="4" eb="6">
      <t>セッシュ</t>
    </rPh>
    <phoneticPr fontId="2"/>
  </si>
  <si>
    <t>あり</t>
    <phoneticPr fontId="2"/>
  </si>
  <si>
    <t xml:space="preserve"> 任意接種ワクチン接種率の関連要因の検討</t>
    <phoneticPr fontId="2"/>
  </si>
  <si>
    <t>：ロタウイルス・インフルエンザウイルス・ムンプスワクチン接種率(C0.5y、C-1.0y、C-2.0y、C-3.0y)</t>
    <phoneticPr fontId="2"/>
  </si>
  <si>
    <t xml:space="preserve">（共変量）：
婚姻状況、同居人、同居児の生年月日、母既往歴、インフルエンザ・ムンプス既往、ワクチン接種による副反応の既往、職業(以上MT-1)、里帰り有無、胎児数・膜性、妊娠分娩歴(以上Dr-T1)、父既往歴、インフルエンザ・ムンプス既往、ワクチン接種による副反応の既往、職業(以上F-T1)、両親最終学歴、世帯年収(以上M-T2)、病院、医院、助産院等の分類(以上Dr-0m)、病院、医院、助産院等の分類(以上Dr-1m)、流行性耳下腺炎既往、インフルエンザ既往、嘔吐下痢症既往、腸重積既往、同居人、両親の婚姻関係、両親年齢、両親国籍(以上C-0.5y)、脳炎・脳症既往、ウイルス性髄膜炎既往、嘔吐下痢症既往、ムンプス既往、熱性けいれん既往、腸重積既往(以上C-1.0y)、嘔吐下痢症、インフルエンザの既往、同居人(以上C-1.5y)、熱性けいれん・胃腸炎に伴ったけいれん既往、脳炎・脳症既往、ウイルス性髄膜炎既往、嘔吐下痢症・インフルエンザ・ムンプスの既往、その他既往歴、通所(以上C-2.0y)、熱性けいれん・胃腸炎に伴ったけいれん既往、インフルエンザ・ムンプス既往、脳炎・脳症既往、ウイルス性髄膜炎既往、その他既往歴、通所、世帯年収(以上C-2.5y)、熱性けいれん・胃腸炎に伴ったけいれん既往、インフルエンザ・ムンプス既往、脳炎・脳症既往、ウイルス性髄膜炎既往、その他既往歴、通所、世帯年収(以上C-3.0y)
</t>
    <phoneticPr fontId="2"/>
  </si>
  <si>
    <t>山本貴和子</t>
  </si>
  <si>
    <t xml:space="preserve"> １歳児の食物アレルギー・アトピー性皮膚炎とその後の児の体格について</t>
    <phoneticPr fontId="2"/>
  </si>
  <si>
    <t>⑦</t>
    <phoneticPr fontId="2"/>
  </si>
  <si>
    <t>３歳時の身長、体重、肥満度</t>
    <phoneticPr fontId="2"/>
  </si>
  <si>
    <t xml:space="preserve">歳児の食物アレルギー・アトピー性皮膚炎
共変量：母親の既往歴、学歴、世帯年間所得額、母親の年齢、経妊経産回数、世帯人数、婚姻状況、既往の妊娠分娩異常、喫煙、母親の職業、所属ユニット、母乳栄養、集団保育、出産時週数、出産時体重、出産時身長、子どもの性別など
</t>
    <phoneticPr fontId="2"/>
  </si>
  <si>
    <t xml:space="preserve">（当該論文テーマ・アウトカム・曝露要因）：
課題番号10：妊婦の喫煙並びに家庭内喫煙が食物アレルギー発症・増悪に及ぼす影響について評価する。食物アレルギーを評価する点が重複する。本研究では、アウトカムではなく曝露として評価する。
課題番号13：幼少期の各種アレルゲン曝露が食物アレルギー発症・増悪に及ぼす影響について評価する。食物アレルギーを評価する点が重複する。本研究では、アウトカムではなく曝露として評価する。
課題番号36：父親の体格と食習慣が次世代に及ぼす影響について評価する。児の出産後の体格の評価する点が重複するが、曝露は重複しない。
課題番号37：母親のヨーグルト摂取が次世代に及ぼす影響について評価する。児の出産後の体格の評価する点が重複するが、曝露は重複しない。
課題番号55: 妊娠中に母親が受けたストレスや鬱の指標と児のアトピー性皮膚炎の発症との関連について評価する。アトピー性皮膚炎を評価する点が重複する。本研究では、アウトカムではなく曝露として評価する。
課題番号63：妊娠期の脂質量と子の出生時及び成長後の体重変化との関係について評価する。児の出産後の体格の評価する点が重複するが、曝露は重複しない。
課題番号72：妊娠中のビタミンD摂取量と出生した子どものアレルギー疾患発症（0-4歳未満）の関係を評価する。喘息、食物アレルギーを評価する点が重複するが、本研究では、アウトカムではなく曝露として評価する。
課題番号132: 在胎週数とアレルギー疾患発症との関連を評価する。アウトカムとして3歳時のアレルギー疾患を評価する点が重複する。本研究では１歳時の曝露としている。
課題番号136: 分娩様式と児の乳児期のアレルギー性疾患発 症との関連について評価する。アウトカムとして3歳時のアレルギー疾患を評価する点が重複する。本研究では１歳時の曝露としている。
課題番号174: 妊娠中の母親の日常生活における身体活動量と乳児期のアレルギー症状との関連を評価する。アウトカムとして生後12か月でのアレルギー症状（含食物アレルギー既往）を評価する点が重複する。本研究では、アウトカムではなく曝露として評価する。
課題番号187: 予防接種の接種順番と子どものアレルギー疾患の罹患について評価する。アウトカムとして1歳時の食物アレルギーを評価する点が重複する。
課題番号188: FFQから推定される妊娠期の野菜摂取と児のアレルギー疾患発症について評価する。アウトカムとして1～3歳時のアレルギー疾患を評価する点が重複する。本研究では、アウトカムではなく曝露として評価する。
課題番号215: 妊娠中の抗生物質の使用状況とアレルギー疾患との関連について評価する。アウトカムとして食物アレルギーを評価する点が重複する。本研究では、アウトカムではなく曝露として評価する。
</t>
    <phoneticPr fontId="2"/>
  </si>
  <si>
    <t xml:space="preserve">妊娠初期の母親の低炭水化物摂取状況と3歳時までの体格の推移との関
　　　　　　 連
</t>
    <phoneticPr fontId="2"/>
  </si>
  <si>
    <t>3歳時までのカウプ指数（成長曲線）</t>
    <phoneticPr fontId="2"/>
  </si>
  <si>
    <t>妊娠初期の母親の炭水化物摂取状況（低炭水化物）共変量：妊娠初期の母親の年齢、妊娠前の母親のBMI、在胎週数、妊娠判明時の母親・父親の喫煙状況、児の出生順位、児の性別、妊娠判明時の母親の就業状況、妊娠初期のエネルギー摂取量、妊娠初期の炭水化物以外の栄養素摂取量、妊娠中の体重増加、父親の身長、体重、年齢</t>
    <phoneticPr fontId="2"/>
  </si>
  <si>
    <t xml:space="preserve">当該論文テーマ・アウトカム・曝露要因）：
　・96番：主食変化と胎児への影響
　・124番：母親の妊娠中の体格変化と出生児の体重・身長のパーセンタイル値との関連
　・133番：在胎週数と児の発達障害の関連について
　・143番：「母親のビタミンD摂取」と「児の発達全般（身体的及び精神神経発達）」について
　・163番：臍帯血IGF-1の決定要因および児の発育・発達に及ぼす影響
</t>
    <phoneticPr fontId="2"/>
  </si>
  <si>
    <t>高谷里依子</t>
  </si>
  <si>
    <t>育児環境が幼児期の肥満にどの程度影響するか？</t>
    <phoneticPr fontId="2"/>
  </si>
  <si>
    <t>3歳時の体重・身長</t>
    <phoneticPr fontId="2"/>
  </si>
  <si>
    <t>共変量）：両親の身長・体重、母親の年齢、父親の年齢、在胎週数、性別、出生体重、主な養育者、出生後かかった病気、外遊びの頻度、保育施設の利用、遊びの頻度、読み聞かせの頻度、外出の機会、一緒に過ごす時間、メディアの利用</t>
    <phoneticPr fontId="2"/>
  </si>
  <si>
    <t xml:space="preserve">当該論文テーマ・アウトカム・曝露要因）：
論文テーマ：両親の労働時間と児の睡眠の関係が成長に与える影響について
アウトカム：身長、体重
暴露要因：両親の労働時間、こどもの睡眠 
</t>
    <phoneticPr fontId="2"/>
  </si>
  <si>
    <t>0-3歳BMI trajectoriesの構築及び影響要因</t>
    <phoneticPr fontId="2"/>
  </si>
  <si>
    <t>⑦成長・体格</t>
    <rPh sb="1" eb="3">
      <t>セイチョウ</t>
    </rPh>
    <rPh sb="4" eb="6">
      <t>タイカク</t>
    </rPh>
    <phoneticPr fontId="2"/>
  </si>
  <si>
    <t xml:space="preserve">0-3歳BMI trajectories
Group-based trajectory modelingによる0－3歳BMI trajectories 
</t>
    <phoneticPr fontId="2"/>
  </si>
  <si>
    <t xml:space="preserve">■曝露要因（共変量）：
母親年齢、妊娠前BMI、妊娠既往歴、妊娠に伴う体重増、喫煙、飲酒、妊娠週数、分娩様式、両親の学歴、社会経済的要因、妊娠合併症（高血圧、糖尿病など）、母親の妊娠中の疾患、Apgar score、児の出生体重、児の性別、母親の授乳、児の睡眠状況、単胎・多胎。
</t>
    <phoneticPr fontId="2"/>
  </si>
  <si>
    <t xml:space="preserve">（当該論文テーマ・アウトカム・曝露要因）：
テーマの重複：なし
アウトカムの重複：なし。
(0－3歳身長体重のデータが必要ですが、本研究のアウトカムは0-3歳BMI trajectories、重複はありません。)
曝露要因の重複：曝露要因の重複が有りますが, アウトカムが異なる、それに解析方法も異なる。
</t>
    <phoneticPr fontId="2"/>
  </si>
  <si>
    <r>
      <t>論文執筆希望リスト（2019）Ver.3（最終版）中心仮説・中心仮説外, 2019年10月公募　</t>
    </r>
    <r>
      <rPr>
        <b/>
        <sz val="12"/>
        <color rgb="FF0000FF"/>
        <rFont val="ＭＳ Ｐゴシック"/>
        <family val="3"/>
        <charset val="128"/>
      </rPr>
      <t>計63課題</t>
    </r>
    <r>
      <rPr>
        <b/>
        <sz val="12"/>
        <color theme="1"/>
        <rFont val="ＭＳ Ｐゴシック"/>
        <family val="3"/>
        <charset val="128"/>
      </rPr>
      <t xml:space="preserve"> 2020/3/27時点</t>
    </r>
    <rPh sb="21" eb="23">
      <t>サイシュウ</t>
    </rPh>
    <rPh sb="23" eb="24">
      <t>バン</t>
    </rPh>
    <rPh sb="41" eb="42">
      <t>ネン</t>
    </rPh>
    <rPh sb="44" eb="45">
      <t>ガツ</t>
    </rPh>
    <rPh sb="45" eb="47">
      <t>コウボ</t>
    </rPh>
    <rPh sb="63" eb="65">
      <t>ジテン</t>
    </rPh>
    <phoneticPr fontId="2"/>
  </si>
  <si>
    <t>※2 「#（数字）」は、成果発表予定リスト（中心仮説に関わらないもの）の課題番号</t>
    <rPh sb="6" eb="8">
      <t>スウジ</t>
    </rPh>
    <rPh sb="12" eb="14">
      <t>セイカ</t>
    </rPh>
    <rPh sb="14" eb="16">
      <t>ハッピョウ</t>
    </rPh>
    <rPh sb="16" eb="18">
      <t>ヨテイ</t>
    </rPh>
    <rPh sb="22" eb="24">
      <t>チュウシン</t>
    </rPh>
    <rPh sb="24" eb="26">
      <t>カセツ</t>
    </rPh>
    <rPh sb="27" eb="28">
      <t>カカ</t>
    </rPh>
    <rPh sb="36" eb="38">
      <t>カダイ</t>
    </rPh>
    <rPh sb="38" eb="40">
      <t>バンゴウ</t>
    </rPh>
    <phoneticPr fontId="2"/>
  </si>
  <si>
    <t>※1 整理番号の末尾にaが付いているものは応募書修正依頼を行い、再提出課題に差し替えたもの。 ※3 事務局整理</t>
    <phoneticPr fontId="2"/>
  </si>
  <si>
    <t>執筆優先期間終了課題（取り下げ含む）令和3年4月1日更新</t>
  </si>
  <si>
    <t>令和3年4月1日　更新
（今回更新箇所赤字）</t>
    <rPh sb="0" eb="2">
      <t>レイワ</t>
    </rPh>
    <rPh sb="3" eb="4">
      <t>ネン</t>
    </rPh>
    <rPh sb="5" eb="6">
      <t>ガツ</t>
    </rPh>
    <rPh sb="7" eb="8">
      <t>ニチ</t>
    </rPh>
    <rPh sb="9" eb="11">
      <t>コウシン</t>
    </rPh>
    <rPh sb="13" eb="15">
      <t>コンカイ</t>
    </rPh>
    <rPh sb="15" eb="17">
      <t>コウシン</t>
    </rPh>
    <rPh sb="17" eb="19">
      <t>カショ</t>
    </rPh>
    <rPh sb="19" eb="21">
      <t>アカジ</t>
    </rPh>
    <phoneticPr fontId="2"/>
  </si>
  <si>
    <t>前回更新日：令和2年11月6日</t>
    <rPh sb="0" eb="2">
      <t>ゼンカイ</t>
    </rPh>
    <rPh sb="2" eb="4">
      <t>コウシン</t>
    </rPh>
    <rPh sb="4" eb="5">
      <t>ヒ</t>
    </rPh>
    <rPh sb="6" eb="8">
      <t>レイワ</t>
    </rPh>
    <rPh sb="9" eb="10">
      <t>ネン</t>
    </rPh>
    <rPh sb="12" eb="13">
      <t>ガツ</t>
    </rPh>
    <rPh sb="14" eb="15">
      <t>ニチ</t>
    </rPh>
    <phoneticPr fontId="2"/>
  </si>
  <si>
    <t>結合番号</t>
    <rPh sb="0" eb="2">
      <t>ケツゴウ</t>
    </rPh>
    <rPh sb="2" eb="4">
      <t>バンゴウ</t>
    </rPh>
    <phoneticPr fontId="2"/>
  </si>
  <si>
    <t>整理
番号※1</t>
    <rPh sb="0" eb="2">
      <t>セイリ</t>
    </rPh>
    <rPh sb="3" eb="5">
      <t>バンゴウ</t>
    </rPh>
    <phoneticPr fontId="2"/>
  </si>
  <si>
    <t>事前審査申請状況
（申請受理〇）</t>
    <rPh sb="0" eb="2">
      <t>ジゼン</t>
    </rPh>
    <rPh sb="2" eb="4">
      <t>シンサ</t>
    </rPh>
    <rPh sb="4" eb="6">
      <t>シンセイ</t>
    </rPh>
    <rPh sb="6" eb="8">
      <t>ジョウキョウ</t>
    </rPh>
    <rPh sb="10" eb="12">
      <t>シンセイ</t>
    </rPh>
    <rPh sb="12" eb="14">
      <t>ジュリ</t>
    </rPh>
    <phoneticPr fontId="2"/>
  </si>
  <si>
    <t>UC</t>
    <phoneticPr fontId="2"/>
  </si>
  <si>
    <t>氏名</t>
    <rPh sb="0" eb="2">
      <t>シメイ</t>
    </rPh>
    <phoneticPr fontId="2"/>
  </si>
  <si>
    <t>中心仮説該当有無※3</t>
    <rPh sb="0" eb="2">
      <t>チュウシン</t>
    </rPh>
    <rPh sb="2" eb="4">
      <t>カセツ</t>
    </rPh>
    <rPh sb="4" eb="6">
      <t>ガイトウ</t>
    </rPh>
    <rPh sb="6" eb="8">
      <t>ウム</t>
    </rPh>
    <phoneticPr fontId="2"/>
  </si>
  <si>
    <t>論文テーマ</t>
    <rPh sb="0" eb="2">
      <t>ロンブン</t>
    </rPh>
    <phoneticPr fontId="2"/>
  </si>
  <si>
    <t>健康アウトカム
（事務局整理）</t>
    <rPh sb="0" eb="2">
      <t>ケンコウ</t>
    </rPh>
    <rPh sb="9" eb="12">
      <t>ジムキョク</t>
    </rPh>
    <rPh sb="12" eb="14">
      <t>セイリ</t>
    </rPh>
    <phoneticPr fontId="2"/>
  </si>
  <si>
    <t>曝露
（事務局整理）</t>
    <rPh sb="0" eb="2">
      <t>バクロ</t>
    </rPh>
    <rPh sb="4" eb="7">
      <t>ジムキョク</t>
    </rPh>
    <rPh sb="7" eb="9">
      <t>セイリ</t>
    </rPh>
    <phoneticPr fontId="2"/>
  </si>
  <si>
    <t>曝露因子</t>
    <rPh sb="0" eb="2">
      <t>バクロ</t>
    </rPh>
    <rPh sb="2" eb="4">
      <t>インシ</t>
    </rPh>
    <phoneticPr fontId="2"/>
  </si>
  <si>
    <t>コメント（執筆提案）※2</t>
    <rPh sb="5" eb="7">
      <t>シッピツ</t>
    </rPh>
    <rPh sb="7" eb="9">
      <t>テイアン</t>
    </rPh>
    <phoneticPr fontId="2"/>
  </si>
  <si>
    <t>大阪UC</t>
    <phoneticPr fontId="2"/>
  </si>
  <si>
    <t>磯　博康</t>
    <phoneticPr fontId="2"/>
  </si>
  <si>
    <t>妊娠前及び妊娠中の心理社会的ストレスと妊娠中の尿中8-OHdGの関連</t>
  </si>
  <si>
    <t>8ohdg</t>
    <phoneticPr fontId="2"/>
  </si>
  <si>
    <t>妊娠中</t>
    <rPh sb="0" eb="3">
      <t>ニンシンチュウ</t>
    </rPh>
    <phoneticPr fontId="2"/>
  </si>
  <si>
    <t>心理社会ストレス</t>
    <rPh sb="0" eb="2">
      <t>シンリ</t>
    </rPh>
    <rPh sb="2" eb="4">
      <t>シャカイ</t>
    </rPh>
    <phoneticPr fontId="2"/>
  </si>
  <si>
    <t>主要アウトカム名：尿中8-OHdG（T2)</t>
  </si>
  <si>
    <t>主要曝露要因名：妊娠前および妊娠中の心理社会的ストレス（K6,自覚的ストレス,IPV(T1,T2) ,過去1年間のストレスイベント（T2))</t>
  </si>
  <si>
    <t>...</t>
  </si>
  <si>
    <t>富山UC</t>
    <rPh sb="0" eb="2">
      <t>トヤマ</t>
    </rPh>
    <phoneticPr fontId="2"/>
  </si>
  <si>
    <t>山崎輝美</t>
    <phoneticPr fontId="2"/>
  </si>
  <si>
    <t>母体の酸化ストレスによる3歳までの早期Adiposity rebound(AR)の発現</t>
    <phoneticPr fontId="2"/>
  </si>
  <si>
    <t>AR発現（肥満）</t>
    <rPh sb="2" eb="4">
      <t>ハツゲン</t>
    </rPh>
    <rPh sb="5" eb="7">
      <t>ヒマン</t>
    </rPh>
    <phoneticPr fontId="2"/>
  </si>
  <si>
    <t>主要アウトカム名：Adiposity rebound(AR).主要アウトカム：BMI（カウプ指数）体重kg÷（身長m×身長m）の変化C-6m:質問7(身長、体重)C-1y:質問8(身長、体重)C-1.5y:質問6(身長、体重)C-2y: 質問3(身長、体重)C-2.5y:質問3(身長、体重)C-3y: 質問3(身長、体重)詳細調査（2歳）:医学的検査記録票(身長、体重)</t>
  </si>
  <si>
    <t>主要曝露要因名：M-T2 尿中8-OHdG.</t>
  </si>
  <si>
    <t>両親に関する共変量：婚姻状況（M-T2 ）、学歴（MT-2）、世帯収入(MT-2)母親に関する共変量：身長体重（BMI）（M-T1, M-T2, F-T1, Dr-0m）喫煙受動喫煙の有無（M-T1, T2, C-1m,6m,1.0y,1.5y,2.0y,2.5y,3.0y）、飲酒の有無（M-T1,T2, C-1m,6m,1.0y,1.5y,2.0y,2.5y,3.0y）、分娩様式（Dr-0m）、妊娠中の血糖値（Dr-0m）、妊娠中に併発している疾患（Dr-0m）、産科・分娩合併症(Dr-0m)父親に関する共変量:身長体重（BMI）(F-T1)、病歴（F-T1）児に関する共変量：UCB_中性脂肪、UCB_IGF-1、在胎週数（Dr-0m）、性別(Dr-0m)、出生時の体格（Dr-0m）、健康の問題(Dr-0m,.C-6m,1.0y,2.0y, 3.0y) 、母乳栄養の有無（C-1m,6m,1.0y,1.5y,2.0y)、兄弟の同居（C-6m,1.5y,2.0y,,2.5y,3.0y）、保育園等の集団生活（C-6m,1.0y,1.5y,2.0y,2.5y,3.0y）運動または外遊び（C-1.5y,2.0y,2.5y,3.0y)....</t>
  </si>
  <si>
    <t>甲信UC</t>
    <rPh sb="0" eb="2">
      <t>コウシン</t>
    </rPh>
    <phoneticPr fontId="2"/>
  </si>
  <si>
    <t>妊娠中、出生後の母親および家族の喫煙状況と３歳までの発達(ASQ)</t>
    <phoneticPr fontId="2"/>
  </si>
  <si>
    <t>ASQ</t>
    <phoneticPr fontId="2"/>
  </si>
  <si>
    <t>コチニン</t>
    <phoneticPr fontId="2"/>
  </si>
  <si>
    <t>妊娠中～</t>
    <rPh sb="0" eb="2">
      <t>ニンシン</t>
    </rPh>
    <rPh sb="2" eb="3">
      <t>ナカ</t>
    </rPh>
    <phoneticPr fontId="2"/>
  </si>
  <si>
    <t>主要アウトカム名：ASQ（6か月、1歳6か月、2歳、３歳時）副次的アウトカム名：運動、精神神経発達遅滞、自閉症、その他発達神経障害の診断(３歳時）</t>
  </si>
  <si>
    <t>主要曝露要因名：コチニン（母体尿 T2)、　副次曝露要因名：喫煙（MT-1,MT-2, M-1M, FT-1,C-1.5y, C-3y).</t>
  </si>
  <si>
    <t>親の身長体重、年齢、疾患歴、薬剤(FT-1)、父親の喫煙（FT-1~C3y）母親の年齢、疾患歴、薬剤、人工授精（MT-1）、母親の身長・体重(MT-1,2)、母親の喫煙（MT-1~C3y）、児の性別、在胎週数、分娩方法（Dr0m）、児の身長・体重(Dr0m~C3y)、児の疾患（Dr-0m,1m, C6M~C3y）.</t>
  </si>
  <si>
    <t>兵庫UC</t>
    <rPh sb="0" eb="2">
      <t>ヒョウゴ</t>
    </rPh>
    <phoneticPr fontId="2"/>
  </si>
  <si>
    <t>宇都宮　剛</t>
    <phoneticPr fontId="2"/>
  </si>
  <si>
    <t>妊娠中期の母体尿中コチニン濃度と児の6か月時から3歳時の半年ごとのASQスコアの関連について</t>
    <phoneticPr fontId="2"/>
  </si>
  <si>
    <t>~3歳</t>
    <rPh sb="2" eb="3">
      <t>サイ</t>
    </rPh>
    <phoneticPr fontId="2"/>
  </si>
  <si>
    <t>コチニン、8ohdg</t>
    <phoneticPr fontId="2"/>
  </si>
  <si>
    <t>主要アウトカム名：ASQスコア（6か月時、1歳時、1歳半時、2歳時、2歳半時、3歳時）、副次アウトカム名：なし.</t>
  </si>
  <si>
    <t>主要曝露要因名：尿中コチニン濃度、　副次曝露要因：なし.</t>
  </si>
  <si>
    <t>１．在胎週数(Dr-0m)２．出生体重(Dr-0m)３．性別（Dr-0m)４．母年齢（M-T1）５．父年齢（M-T1）６．母の妊娠中の体重増加（Dr-0m)７．母体妊娠高血圧の有無（Dr-0m)８、妊娠糖尿病の有無（Dr-0m)９、妊娠中の母体感染症（Dr-0m）１０、母の自己免疫性疾患の有無（Dr-0m)１１、妊娠中のバルプロ酸内服（M-T1）（M-T2)１２、妊娠中の抗うつ薬（SSRI）内服（M-T1)（M-T2)１３、妊娠前の葉酸摂取（M-T1)（M-T2)１４、妊娠中の母喫煙（M-T1)(M-T2)１５、妊娠中の父喫煙（M-T1)(M-T2)１６、児1歳半、3歳時点での両親の喫煙の有無（C-1.5y質問45、C-3y質問46）１７、児3歳時点での世帯年間所得額（C-3y質問47）１８、児2歳および３歳時点でこどもにテレビやDVDを1日どれくらいの時間見せているか。（C-2y質問46）（C-3y質問43）１９、児3歳時点でこどもが携帯電話、携帯情報端末、電子ゲーム機を1日どれくらいさわっているか（C-3y質問45）..</t>
  </si>
  <si>
    <t>a重複あり</t>
  </si>
  <si>
    <t>論文執筆希望リスト（2019）整理番号　1371
論文執筆希望リスト（2019）整理番号　1418</t>
  </si>
  <si>
    <t>論文執筆希望リスト（2019）整理番号　1418</t>
  </si>
  <si>
    <t>論文執筆希望リスト（2019）整理番号　1371</t>
  </si>
  <si>
    <t>論文執筆希望リスト（2019）整理番号1418：執筆責任者から辞退する申し出があった。
論文執筆希望リスト（2019）整理番号1371：執筆責任者と連絡はとっていない。</t>
  </si>
  <si>
    <t>b調整断念</t>
  </si>
  <si>
    <t>CC</t>
    <phoneticPr fontId="2"/>
  </si>
  <si>
    <t>鍾 朝仁</t>
    <phoneticPr fontId="2"/>
  </si>
  <si>
    <t>エコチル調査における屋内粒子状大気汚染物質による精神神経発達の関連</t>
    <phoneticPr fontId="2"/>
  </si>
  <si>
    <t>3歳まで</t>
    <rPh sb="1" eb="2">
      <t>サイ</t>
    </rPh>
    <phoneticPr fontId="2"/>
  </si>
  <si>
    <t>室内大気</t>
    <rPh sb="0" eb="2">
      <t>シツナイ</t>
    </rPh>
    <rPh sb="2" eb="4">
      <t>タイキ</t>
    </rPh>
    <phoneticPr fontId="2"/>
  </si>
  <si>
    <t>詳細1.5</t>
    <rPh sb="0" eb="2">
      <t>ショウサイ</t>
    </rPh>
    <phoneticPr fontId="2"/>
  </si>
  <si>
    <t>1014 ASQ. (1) コミュニケーション、(2) 粗大運動、 (3) 微細運動 、(4) 問題解決 、(5) 個人・社会...</t>
  </si>
  <si>
    <t>2003 粒子状大気汚染物質, PM2.5(1) 1.5歳 (04-data-pm15_ver001, SCPM15005)(2) 3歳 (05-data-pm30_ver001, SCPM30005)..</t>
  </si>
  <si>
    <t>出産時母親年齢、妊娠週数、母親教育歴、母親飲酒、家庭収入、妊娠前母親職業、母親喫煙、受動喫煙、児性別、母葉酸摂取量、母ビタミンB1、B2、B12摂取量、子供の乗車時間、テレビ数、子供がその部屋ですごすおよその時間..</t>
  </si>
  <si>
    <t>堀内清華</t>
    <phoneticPr fontId="2"/>
  </si>
  <si>
    <t>妊娠中の除草剤、殺虫剤および農薬への暴露が子どもの発達に与える影響</t>
    <phoneticPr fontId="2"/>
  </si>
  <si>
    <t>除草剤・殺虫剤・農薬</t>
    <rPh sb="0" eb="3">
      <t>ジョソウザイ</t>
    </rPh>
    <rPh sb="4" eb="7">
      <t>サッチュウザイ</t>
    </rPh>
    <rPh sb="8" eb="10">
      <t>ノウヤク</t>
    </rPh>
    <phoneticPr fontId="2"/>
  </si>
  <si>
    <t>主要アウトカム名：ASQ（6か月、1歳、1歳6か月、2歳、2歳6か月、3歳 ）ASQは、Communication, gross motor, fine motor, problem solving,personal-socialに分けて解析する。副次アウトカム名：自閉症または類縁障害（3歳児）.</t>
  </si>
  <si>
    <t>主要曝露要因名：妊娠発覚時・妊娠中期の農薬・殺虫剤曝露MT1 質問44　b, c, l, m, n （漂白剤、殺菌剤、殺虫剤、除草剤、染料）FT1 質問24　b, c, l, m, n （漂白剤、殺菌剤、殺虫剤、除草剤、染料）MT2　質問82・83・84・85・86・87・88殺虫剤、防虫剤・香取.線香　　質問103　b, c, l, m, n （漂白剤、殺菌剤、殺虫剤、除草剤、染料）</t>
  </si>
  <si>
    <t>両親の年齢、喫煙、飲酒、学歴（MT-1、FT-1）世帯収入（MT-1）児の性別、妊娠週数、妊娠中合併症有無、新生児合併症有無、妊娠中使用薬剤、分娩合併症新生児の身体異常（脳形成不全、染色体異常、骨格・筋など精神発達遅滞が現れる先天性疾患）は除外</t>
  </si>
  <si>
    <t>京都UC</t>
    <rPh sb="0" eb="2">
      <t>キョウト</t>
    </rPh>
    <phoneticPr fontId="2"/>
  </si>
  <si>
    <t>金谷　久美子</t>
    <phoneticPr fontId="2"/>
  </si>
  <si>
    <t>２才時の血中25OH-D濃度と３才時ASQスコアの関連</t>
    <phoneticPr fontId="2"/>
  </si>
  <si>
    <t>ビタミンD</t>
    <phoneticPr fontId="2"/>
  </si>
  <si>
    <t>2歳</t>
    <rPh sb="1" eb="2">
      <t>サイ</t>
    </rPh>
    <phoneticPr fontId="2"/>
  </si>
  <si>
    <t>主要アウトカム名：３才時ASQスコア（合計点）副次アウトカム名：３才時ASQスコア（各スコア：コミュニケーションスコア・粗大運動スコア・問題解決スコア・個人・社会スコア）.</t>
  </si>
  <si>
    <t>主要曝露要因名：２才時の血中25OH-D濃度（D2とD3の合計）.</t>
  </si>
  <si>
    <t>オッズ比などを論文に記載する可能性がある項目性別（Dr0m）,.両親の発達障害既往（FT1, MT1）</t>
  </si>
  <si>
    <t>Lina Madaniyazi</t>
    <phoneticPr fontId="2"/>
  </si>
  <si>
    <t>大気汚染物質と3歳までの子供の神経発達との関連
Association between air pollutants and childrenʼs　neurodevelopment up to 3 years old</t>
    <phoneticPr fontId="2"/>
  </si>
  <si>
    <t>ASQ、ESSENCEQ</t>
    <phoneticPr fontId="2"/>
  </si>
  <si>
    <t>主要アウトカム名:ASQ and ESSENCE-Q (1歳半、2歳、3歳)副次アウトカム名:新版K式 (1歳半、2歳、3歳).</t>
  </si>
  <si>
    <t>主要曝露要因名:粒子状大気汚染物質、揮発性有機化合物、ガス状大気汚染物質(1歳半、3歳 詳細調査)副次曝露要因名:エンドトキ シン (1歳半、3歳 詳細調査) 、温湿度.</t>
  </si>
  <si>
    <t>曝露要因(共変量):児性別、新生児合併症、新生児身体異常、出生体重、在胎週数、1歳半、2歳、3歳時の合併症、子育て状況(保育所等利用状況、遊ぶ機 会、絵本読み聞かせ、他の介護者の存在、相談者の存在、一緒に過ごす 時間)、社会経済状況(世帯所得)母親の既往歴、学歴、世帯年間所得額、母親の年齢、経妊経産回数、世帯人数、婚姻状況、国籍、喫煙、母親の職業、妊娠中の合併症、早産、糖尿病、妊娠糖尿病、高血圧、妊娠高血圧症候群、分娩週数、妊娠分娩歴、不妊治療、M-T1記入日葉酸サプリメント(M-T1、 In-T1、M-T2、 In-T2)、FFQによる栄養摂取推定量(例:鉄、亜鉛、vitamin A、vitamin B1~B12、vitamin C、vitamin D、葉酸、脂肪酸など), 母親血液中葉酸 (MT2)妊娠期母親血液中金属類濃度.</t>
  </si>
  <si>
    <t>Adverse Childhood Experience (ACE)と子どもの精神神経発達との関連</t>
    <phoneticPr fontId="2"/>
  </si>
  <si>
    <t>ASQ、K式</t>
    <rPh sb="5" eb="6">
      <t>シキ</t>
    </rPh>
    <phoneticPr fontId="2"/>
  </si>
  <si>
    <t>悪体験</t>
    <rPh sb="0" eb="1">
      <t>アク</t>
    </rPh>
    <rPh sb="1" eb="3">
      <t>タイケン</t>
    </rPh>
    <phoneticPr fontId="2"/>
  </si>
  <si>
    <t>主要アウトカム名：新版K式（2歳時）副次的アウトカム名：運動、精神神経発達遅滞の診断(2歳時）、ASQ（6か月、1歳6か月、2歳）..</t>
  </si>
  <si>
    <t>主要曝露要因名：2歳までのAdverse Childhood Experience (ACE)の有無C-1Y6M　質問50C-6M　質問37、質問38</t>
  </si>
  <si>
    <t>両親の年齢、喫煙、飲酒、学歴（MT-1、FT-1）世帯収入（MT-1）児の性別、妊娠週数、妊娠中合併症有無、新生児合併症有無、妊娠中使用薬剤、分娩合併症保育園通園、幼児教育の有無新生児の身体異常、子どもの既往歴</t>
  </si>
  <si>
    <t>福岡UC</t>
    <phoneticPr fontId="2"/>
  </si>
  <si>
    <t>トカン　ヴラッド</t>
    <phoneticPr fontId="2"/>
  </si>
  <si>
    <t>新生児マススクリーニングでTSH異常値はなく3歳までに甲状腺機能低下症と診断された児の発達の検討</t>
    <phoneticPr fontId="2"/>
  </si>
  <si>
    <t>甲状腺機能</t>
    <rPh sb="0" eb="3">
      <t>コウジョウセン</t>
    </rPh>
    <rPh sb="3" eb="5">
      <t>キノウ</t>
    </rPh>
    <phoneticPr fontId="2"/>
  </si>
  <si>
    <t>主要アウトカム：発達スコア（新版K式）　［C3y］副次アウトカム：発達スコア（ASQ）　［C3y］</t>
  </si>
  <si>
    <t>主要暴露要因：（新生児マススクリーニングで異常がなかった）甲状腺機能低下症　[C-6m]、[C-1y]、[C-2y]、[C-3y]副次暴露要因：（新生児マススクリーニングで異常がなかった）2歳時のTSH値[CLTST2Y].</t>
  </si>
  <si>
    <t>[MT-1]　【母】年齢、既往・合併症、環境因子（殺虫剤、除草剤、UV防護剤）への曝露、ヨウ素含有食品摂取量　【両親】喫煙[In-T1]　【母】薬剤[Dr-T1]【母】妊娠歴、不育症[F-T1]　【父】既往、喫煙、環境因子（殺虫剤、除草剤、UV防護剤）への曝露、ヨウ素含有食品摂取量[MT-2]　【母】胎動、最終学歴・世帯収入、環境因子への曝露（殺虫剤、除草剤、UV防護剤）、ヨウ素含有食品摂取量[InT2].【母】薬剤[Dr-0m]　【母】合併症、妊娠中に使用した薬剤、ヨード剤の使用　【児】在胎期間、身長・体重・頭囲・胸囲、性別、アプガースコア、胎盤・臍帯異常、新生児の身体異常、染色体異常、新生児黄疸[M-1m]　【母】喫煙[Dr-1m].【母】投与薬剤 【児】.身長・体重・頭囲・胸囲、遷延性黄疸、先天性代謝異常、聴覚スクリーニング異常、身体の異常、染色体異常[C-6m]. 【児】身長・体重、栄養法、離乳食、疾患[C-1Y]. 【児】身長・体重、栄養法、離乳食、疾患[C-1hY].【児】身長・体重、環境因子への曝露（殺虫剤、除草剤、UV防護剤） 【両親】喫煙、飲酒[C-2Y].【児】身長・体重・頭囲.、疾患[C-2hY].【児】身長・体重・頭囲 【両親】身長・体重[C-3Y].【児】身長・体重・頭囲、疾患、排便状況、世帯収入[DWELL-1.5Y, 3Y]　住居の種類・築年数・改築の有無[CLTST2Y]　25OHD2</t>
  </si>
  <si>
    <t>JECS-Group回覧前に成果発表予定リスト（中心仮説に関わらないもの）課題番号276との重複回避を行うこと。</t>
    <rPh sb="6" eb="12">
      <t>ロウｐカイラン</t>
    </rPh>
    <rPh sb="12" eb="13">
      <t>マエ</t>
    </rPh>
    <rPh sb="14" eb="20">
      <t>セイカハッピョウヨテイ</t>
    </rPh>
    <rPh sb="24" eb="28">
      <t>チュウシンカセツ</t>
    </rPh>
    <rPh sb="29" eb="30">
      <t>カカ</t>
    </rPh>
    <rPh sb="37" eb="39">
      <t>カダイ</t>
    </rPh>
    <rPh sb="39" eb="41">
      <t>バンゴウ</t>
    </rPh>
    <rPh sb="46" eb="48">
      <t>チョウフク</t>
    </rPh>
    <rPh sb="48" eb="50">
      <t>カイヒ</t>
    </rPh>
    <rPh sb="51" eb="52">
      <t>オコナ</t>
    </rPh>
    <phoneticPr fontId="2"/>
  </si>
  <si>
    <t>疑義あり</t>
    <rPh sb="0" eb="2">
      <t>ギギ</t>
    </rPh>
    <phoneticPr fontId="2"/>
  </si>
  <si>
    <t>b重複なし</t>
  </si>
  <si>
    <t/>
  </si>
  <si>
    <t>a調整完了</t>
  </si>
  <si>
    <t>共変量にヨウ素含有食品摂取量が含まれています。これに関して、成果発表予定リスト中心仮説外課題276のテーマと重複が生じる可能性があるため、ヨウ素含有食品摂取量に関する解析結果に関しての取扱いについて、ご検討いただければ幸いです。</t>
  </si>
  <si>
    <t>鳥取UC</t>
    <rPh sb="0" eb="2">
      <t>トットリ</t>
    </rPh>
    <phoneticPr fontId="2"/>
  </si>
  <si>
    <t>増本　年男</t>
    <phoneticPr fontId="2"/>
  </si>
  <si>
    <t>乳幼児期の睡眠時間不足および睡眠時住宅環境が2歳〜3歳の精神神経発達に影響を及ぼすか？</t>
    <phoneticPr fontId="2"/>
  </si>
  <si>
    <t>住宅環境・睡眠</t>
    <rPh sb="0" eb="2">
      <t>ジュウタク</t>
    </rPh>
    <rPh sb="2" eb="4">
      <t>カンキョウ</t>
    </rPh>
    <rPh sb="5" eb="7">
      <t>スイミン</t>
    </rPh>
    <phoneticPr fontId="2"/>
  </si>
  <si>
    <t>主要アウトカム名：2歳時の新版K式発達検査（発達指数、発達年齢）、2歳・2.5歳・3歳時のASQ-3（各領域スコア）</t>
  </si>
  <si>
    <t>主要曝露要因名：0.5歳.1.5歳までの睡眠時間副次曝露要因：0.5歳.1.5歳までの睡眠場所、0.5歳.1.5歳までの夜泣き、0.5歳.1.5歳までの睡眠姿勢、1.5歳時での睡眠環境（粒子状大気汚染物質、長期ハウスダスト採取記録、ダニアレルゲン、エンドトキシン、ガス状大気汚染物質等、揮発性有機化合物といった住居環境と寝室の騒音環境としてC1hY質問38）</t>
  </si>
  <si>
    <t>母親の年齢(MT1)、父親の年齢(FT1)、家庭内喫煙(C6m, C1y, C1.5y, C2y, C2.5y, C3y)、父母の精神科系の既往歴(MT1, FT1)、子の病歴(C3y)、産後うつの有無(EPDS)、保育施設で過ごす時間(C1y, C2y, C3y)、母の労働状況(C1y) 、虐待の有無、喘息、喘鳴</t>
  </si>
  <si>
    <t>生活習慣・睡眠</t>
    <rPh sb="0" eb="2">
      <t>セイカツ</t>
    </rPh>
    <rPh sb="2" eb="4">
      <t>シュウカン</t>
    </rPh>
    <rPh sb="5" eb="7">
      <t>スイミン</t>
    </rPh>
    <phoneticPr fontId="2"/>
  </si>
  <si>
    <t>主要アウトカム：精神神経発達（新版K式発達検査：２歳詳細調査、以下は１－３歳データ：ASQ、てんかん・けいれん、ESSENCE-Q（粗大運動技能、言語、神経系、知覚系）、睡眠、自閉症.</t>
  </si>
  <si>
    <t>妊婦の睡眠（就寝時間、起床時間、睡眠の質）、妊婦の活動量（以下の項目等）（M-T1）：F34-41（M-T2）：F39-54.</t>
  </si>
  <si>
    <t>胎児機能不全の有無, 臍帯動脈血pH, 妊娠中の年齢、妊娠前・妊娠中のBMI、分娩回数、妊娠中の体重増加、不妊治療歴、喫煙、飲酒、学歴、職業、収入、父親の年齢、分娩週数、死産、出生体重・身長、胎盤重量、分娩様式、産科・分娩合併症、Apgar score、臍帯動脈血pH、生後の発育（身長・体重）、児の身体異常、児の疾患.</t>
  </si>
  <si>
    <t>免疫応答、IgE</t>
    <rPh sb="0" eb="2">
      <t>メンエキ</t>
    </rPh>
    <rPh sb="2" eb="4">
      <t>オウトウ</t>
    </rPh>
    <phoneticPr fontId="2"/>
  </si>
  <si>
    <t>主要アウトカム：精神神経発達（新版K式発達検査：２歳詳細調査、以下は１－３歳データ：ASQ、てんかん・けいれん、ESSENCE-Q（粗大運動技能、言語、神経系、知覚系）、睡眠、自閉症..</t>
  </si>
  <si>
    <t>妊婦の免疫応答に関する項目：妊婦の特異的・非特異的IgE抗体価、末梢血液一般、血液像5分画（M-T1 生化学検査）、妊婦の既往歴（アレルギー疾患・免疫疾患）（M-T1）、母体感染症（Dr-0m）、臍帯血中非特異的IgE抗体価（Placental Bl）、母体尿中8-OHdG(M-T1/M-T2)..</t>
  </si>
  <si>
    <t>妊娠前および妊娠中の女性が使用した薬剤が3歳時までの子どもの精神神経発達へ影響を与えるか？</t>
    <phoneticPr fontId="2"/>
  </si>
  <si>
    <t>薬剤</t>
    <rPh sb="0" eb="2">
      <t>ヤクザイ</t>
    </rPh>
    <phoneticPr fontId="2"/>
  </si>
  <si>
    <t>妊娠前、中</t>
    <rPh sb="0" eb="2">
      <t>ニンシン</t>
    </rPh>
    <rPh sb="2" eb="3">
      <t>マエ</t>
    </rPh>
    <rPh sb="4" eb="5">
      <t>ナカ</t>
    </rPh>
    <phoneticPr fontId="2"/>
  </si>
  <si>
    <t>主要アウトカム名：新版K式検査、0.5歳.3歳までのASQ-3の結果（0.5y, 1y, 1.5y, 2y, 2.5y, 3y）</t>
  </si>
  <si>
    <t>主要曝露要因名：InT1およびInT2での薬剤使用歴</t>
  </si>
  <si>
    <t>母親の産後うつ(M1m、C0.5y)、母親の年齡(MT1)、父親の年齢（MT1）、喫煙(MT1、M1m、C3y)、アルコール(MT1、MT2、M1M)、職業(MT1)、母親の学歴(MT1)、収入(MT2、C3.0y)、身長(DrT1)、体重(DrT1)、分娩回数(DrT1)、家事状況(M1M)、母親の生活習慣・健康状態(C-1.5y、C2.5y)、母親の既往歴(MT1, FT1)、妊娠合併症（Dr0m）、分娩方法（Dr0m）..</t>
  </si>
  <si>
    <t>北海道UC</t>
    <rPh sb="0" eb="3">
      <t>ホッカイドウ</t>
    </rPh>
    <phoneticPr fontId="2"/>
  </si>
  <si>
    <t>伊藤 俊弘</t>
    <phoneticPr fontId="2"/>
  </si>
  <si>
    <t>母親の妊娠中における亜鉛摂取量低下が3歳までのる児の発達に及ぼす影響</t>
    <phoneticPr fontId="2"/>
  </si>
  <si>
    <t>ASQ、K式、ESSENCEQ</t>
    <rPh sb="5" eb="6">
      <t>シキ</t>
    </rPh>
    <phoneticPr fontId="2"/>
  </si>
  <si>
    <t>食事（亜鉛）</t>
    <rPh sb="0" eb="2">
      <t>ショクジ</t>
    </rPh>
    <rPh sb="3" eb="5">
      <t>アエン</t>
    </rPh>
    <phoneticPr fontId="2"/>
  </si>
  <si>
    <t>主要アウトカム名：3歳児の神経運動発達1014: ASQ1015: 新版K式1016: ESSENCE-Q.児の心理発達・行動及び情緒の障害1019: 自閉症、1020: その他の精神神経発達関係アウトカム（自閉症スペクトラム障、ADHD、LD）.</t>
  </si>
  <si>
    <t>主要曝露要因：妊娠中の食事由来亜鉛（食品中の亜鉛）副次曝露要因：亜鉛サプリメント..</t>
  </si>
  <si>
    <t>M-T1:母親の分娩時年齢、婚姻、妊娠・分娩歴、妊娠方法、妊娠中の葉酸摂取状況、.M-T2:妊娠期の喫煙の有無、アルコール摂取の有無、世帯収入、親の学歴、仕事、家族構成、母親の周産期・産後の精神状態等.Dr-Om:妊娠中の合併症、早産、糖尿病、妊娠糖尿病、高血圧、妊娠高血圧症候群、精神疾患、神経疾患、てんかん、甲状腺疾患等の有無..</t>
  </si>
  <si>
    <t>1350a</t>
    <phoneticPr fontId="2"/>
  </si>
  <si>
    <t>羊　利敏</t>
    <phoneticPr fontId="2"/>
  </si>
  <si>
    <t>2歳アレルギーと2-３歳ASQへの影響</t>
  </si>
  <si>
    <r>
      <t>ASQ</t>
    </r>
    <r>
      <rPr>
        <strike/>
        <sz val="10"/>
        <rFont val="ＭＳ Ｐゴシック"/>
        <family val="3"/>
        <charset val="128"/>
      </rPr>
      <t>、自閉症</t>
    </r>
    <rPh sb="4" eb="7">
      <t>ジヘイショウ</t>
    </rPh>
    <phoneticPr fontId="2"/>
  </si>
  <si>
    <t>2-3歳</t>
    <rPh sb="3" eb="4">
      <t>サイ</t>
    </rPh>
    <phoneticPr fontId="2"/>
  </si>
  <si>
    <t>アレルギー</t>
    <phoneticPr fontId="2"/>
  </si>
  <si>
    <t>2歳、２歳半と3歳時点の質問票からのASQ</t>
  </si>
  <si>
    <t>1)２歳詳細調査（アトピー性皮膚炎（UK working party））　2)２歳質問票ISAIC質問による喘鳴喘息、アトピー性皮膚炎、食物アレルギー、アレルギー性鼻炎、アレルギー性結膜炎</t>
  </si>
  <si>
    <t>M-T1：年齢MT1_m_age、体重（M-T1質問４　MT1_0040002）、身長（M-T1質問４MT1_0040001）、妊娠既往歴（M-T1質問11－13　MT1_0111301～07）、不妊治療の有無,（M-T1質問1０）、喫煙（M-T1質問28　MT1_028000～MT1_0280302）、母の既往歴 MT1 B 質問11。. . . . .Dr-T1：妊娠歴DrT1_0030001～02, . . . . .F-T1：父の既往（F-T1質問３）、　父職業（F-T1質問20）. . . . .M-T2：両親の学歴 (M-T2質問110-111. MT2_1100001～MT2_1110001), 家庭年収(M-T2質問112 MT2_1120001), ペット飼育(M-T2質問75　MT2_0750001～MT2_0750702). . . . .Dr-0m：妊娠合併症Dr0m_0030401～19、妊娠週数birth_w_n　～ birth_d_n、分娩様式Dr0m_0020401、児の出生体重Dr0m_0020801、児の性別Dr0m_0020201、Apgar score Dr0m_0020301～02、単胎・多胎 Dr0m_0020001,. 妊娠前の体重 Dr0m_0030001, 分娩直前の体重（kg）Dr0m_0030101.. . . . .Dr-1m：母親の授乳（Dr-1m質問1）、児の睡眠状況（Dr-1m質問20）、. . . . .C2-y ：通園通所（C2-y 質問36). . . . . ..共変量のORを論文に示さず。. . . . ..</t>
  </si>
  <si>
    <t>疾患情報登録（自閉症）については受理しない
アレルギーとASQの関連については可</t>
    <rPh sb="0" eb="2">
      <t>シッカン</t>
    </rPh>
    <rPh sb="2" eb="4">
      <t>ジョウホウ</t>
    </rPh>
    <rPh sb="4" eb="6">
      <t>トウロク</t>
    </rPh>
    <rPh sb="7" eb="10">
      <t>ジヘイショウ</t>
    </rPh>
    <rPh sb="16" eb="18">
      <t>ジュリ</t>
    </rPh>
    <rPh sb="39" eb="40">
      <t>カ</t>
    </rPh>
    <phoneticPr fontId="2"/>
  </si>
  <si>
    <t>アレルギーとASQの関連については、論文執筆希望リストに掲載するため、応募書の修正・再提出を依頼した。→応募書修正版に差し替え済み</t>
    <rPh sb="46" eb="48">
      <t>イライ</t>
    </rPh>
    <rPh sb="55" eb="57">
      <t>シュウセイ</t>
    </rPh>
    <rPh sb="57" eb="58">
      <t>バン</t>
    </rPh>
    <rPh sb="59" eb="60">
      <t>サ</t>
    </rPh>
    <rPh sb="61" eb="62">
      <t>カ</t>
    </rPh>
    <rPh sb="63" eb="64">
      <t>ズ</t>
    </rPh>
    <phoneticPr fontId="2"/>
  </si>
  <si>
    <t>1348a</t>
    <phoneticPr fontId="2"/>
  </si>
  <si>
    <t>2歳ビタミンD (25(OH)D測定値)と2-３歳ASQへの影響</t>
  </si>
  <si>
    <t>2歳詳細調査からのビタミンD ：(25(OH)D測定値)</t>
  </si>
  <si>
    <t>.M-T1：年齢MT1_m_age、体重（M-T1質問４　MT1_0040002）、身長（M-T1質問４MT1_0040001）、妊娠既往歴（M-T1質問11－13　MT1_0111301～07）、不妊治療の有無,（M-T1質問1０）、喫煙（M-T1質問28　MT1_028000～MT1_0280302）、母の既往歴.MT1.B.質問11。Dr-T1：妊娠歴DrT1_0030001～02,.F-T1：父の既往（F-T1質問３）、　父職業（F-T1質問20）M-T2：両親の学歴 (M-T2質問110-111. MT2_1100001～MT2_1110001),.家庭年収(M-T2質問112.MT2_1120001),.ペット飼育(M-T2質問75　MT2_0750001～MT2_0750702)Dr-0m：妊娠合併症Dr0m_0030401～19、妊娠週数birth_w_n　～ birth_d_n、分娩様式Dr0m_0020401、児の出生体重Dr0m_0020801、児の性別Dr0m_0020201、Apgar score Dr0m_0020301～02、単胎・多胎 Dr0m_0020001,. 妊娠前の体重 Dr0m_0030001, 分娩直前の体重（kg）Dr0m_0030101.Dr-1m：母親の授乳（Dr-1m質問1）、児の睡眠状況（Dr-1m質問20）、C2-y ：通園通所（C2-y 質問36)...共変量のORを論文に示さず。...</t>
  </si>
  <si>
    <t>疾患情報登録（自閉症）については受理しない
ビタミンDとASQの関連については可</t>
    <rPh sb="0" eb="2">
      <t>シッカン</t>
    </rPh>
    <rPh sb="2" eb="4">
      <t>ジョウホウ</t>
    </rPh>
    <rPh sb="4" eb="6">
      <t>トウロク</t>
    </rPh>
    <rPh sb="39" eb="40">
      <t>カ</t>
    </rPh>
    <phoneticPr fontId="2"/>
  </si>
  <si>
    <t>ビタミンDとASQの関連については、論文執筆希望リストに掲載するため、応募書の修正・再提出を依頼した。→応募書修正版に差し替え済み</t>
    <rPh sb="46" eb="48">
      <t>イライ</t>
    </rPh>
    <phoneticPr fontId="2"/>
  </si>
  <si>
    <t>1360a</t>
    <phoneticPr fontId="2"/>
  </si>
  <si>
    <t>胎児期の重金属曝露と、乳幼児期のIgG、IgAレベルおよび精神発達との関連</t>
    <phoneticPr fontId="2"/>
  </si>
  <si>
    <r>
      <rPr>
        <strike/>
        <sz val="10"/>
        <rFont val="ＭＳ Ｐゴシック"/>
        <family val="3"/>
        <charset val="128"/>
      </rPr>
      <t>ASQ、自閉症、</t>
    </r>
    <r>
      <rPr>
        <sz val="10"/>
        <rFont val="ＭＳ Ｐゴシック"/>
        <family val="3"/>
        <charset val="128"/>
      </rPr>
      <t>IgG、IGA</t>
    </r>
    <rPh sb="4" eb="7">
      <t>ジヘイショウ</t>
    </rPh>
    <phoneticPr fontId="2"/>
  </si>
  <si>
    <t>金属</t>
    <rPh sb="0" eb="2">
      <t>キンゾク</t>
    </rPh>
    <phoneticPr fontId="2"/>
  </si>
  <si>
    <t>主要アウトカム名：2歳時IgG、IgA副次的アウトカム名：運動、精神神経発達遅滞(2歳時）..</t>
  </si>
  <si>
    <t>主要曝露要因名：母体血中の金属類濃度（Cd、Pb、Hg、Se、Mn)副曝露要因名：就業中の金属曝露　MT1、MT2による質問票　　　　　　　食事調査から得られる金属曝露（FFQ-MT2)、食事バランス.</t>
  </si>
  <si>
    <t>疾患情報登録（自閉症）は受理しない。
ASQは競合不承認
金属とIｇG、IgAの関連については可</t>
    <rPh sb="0" eb="2">
      <t>シッカン</t>
    </rPh>
    <rPh sb="2" eb="4">
      <t>ジョウホウ</t>
    </rPh>
    <rPh sb="4" eb="6">
      <t>トウロク</t>
    </rPh>
    <rPh sb="7" eb="10">
      <t>ジヘイショウ</t>
    </rPh>
    <rPh sb="12" eb="14">
      <t>ジュリ</t>
    </rPh>
    <rPh sb="23" eb="25">
      <t>キョウゴウ</t>
    </rPh>
    <rPh sb="25" eb="28">
      <t>フショウニン</t>
    </rPh>
    <rPh sb="29" eb="31">
      <t>キンゾク</t>
    </rPh>
    <rPh sb="40" eb="42">
      <t>カンレン</t>
    </rPh>
    <rPh sb="47" eb="48">
      <t>カ</t>
    </rPh>
    <phoneticPr fontId="2"/>
  </si>
  <si>
    <t>金属とIｇG、IgAの関連については、論文執筆希望リストに掲載するため、応募書の修正・再提出を依頼した。→応募書修正版に差し替え済み</t>
    <rPh sb="47" eb="49">
      <t>イライ</t>
    </rPh>
    <phoneticPr fontId="3"/>
  </si>
  <si>
    <t>高知UC</t>
    <rPh sb="0" eb="2">
      <t>コウチ</t>
    </rPh>
    <phoneticPr fontId="2"/>
  </si>
  <si>
    <t>2歳半のESSENCE-Qの妥当性についての検討</t>
    <phoneticPr fontId="2"/>
  </si>
  <si>
    <t>ESSENCEQ</t>
    <phoneticPr fontId="2"/>
  </si>
  <si>
    <t>K式</t>
    <rPh sb="1" eb="2">
      <t>シキ</t>
    </rPh>
    <phoneticPr fontId="2"/>
  </si>
  <si>
    <t>主要アウトカム名：2歳半のESSENCE-Qスコア（C-2.5y.質問6）.</t>
  </si>
  <si>
    <t>主要曝露要因名：(1).「新版K式」(2).「その他精神神経発達関係アウトカム　　（2歳の医学的検査　Neuromotor 5 Minute Exam)」.副次曝露要因名：(1)2歳～3歳の間にくだされた「自閉症または類縁障がいの診断」(C-3y　質問9）(2)2歳半・３歳時のASQ (C-2.5y.質問23・C-3y.質問34)...</t>
  </si>
  <si>
    <t>新版K式とNeuromotor 5 minute examの結果に影響を与えている可能性があるファクターとして（利用可能であれば）：・新版K式実施者の資格・経験年数・Neuromotor 5 minute exam実施者の医師の経験年数.自記式質問票（ESSENCE-QとASQ）に影響を与えている可能性のあるファクターとして・質問票記入者（保護者）の年齢・Parity・児の性別........</t>
  </si>
  <si>
    <t>宮原　史子</t>
    <phoneticPr fontId="2"/>
  </si>
  <si>
    <t>母乳育児期間と2歳時の認知機能の関連</t>
  </si>
  <si>
    <t>K式発達指数</t>
    <rPh sb="1" eb="2">
      <t>シキ</t>
    </rPh>
    <rPh sb="2" eb="4">
      <t>ハッタツ</t>
    </rPh>
    <rPh sb="4" eb="6">
      <t>シスウ</t>
    </rPh>
    <phoneticPr fontId="2"/>
  </si>
  <si>
    <t>授乳期間</t>
    <rPh sb="0" eb="2">
      <t>ジュニュウ</t>
    </rPh>
    <rPh sb="2" eb="4">
      <t>キカン</t>
    </rPh>
    <phoneticPr fontId="2"/>
  </si>
  <si>
    <t>主要アウトカム名：2歳時の新版K式</t>
  </si>
  <si>
    <t>主要曝露要因名：母乳育児期間（C-2y C質問8,8-1）　副次曝露要因名：在胎週数、Apgar score生後5分、出生体重、出生身長、出生頭囲、新生児合併症の有無、産科・分娩合併症の有無、新生児の身体異常の有無（Dr-0m）、婚姻状況、家庭状況（M-T1　A質問1、質問2、質問3、質問3-1）、最終学歴（M-T2　質問110、111）世帯収入（M-T2 質問112）、妊娠中母体喫煙、妊娠前母体喫煙（M-T1　E質問質問28、質問29、質問30）家庭内喫煙（M-T1　E質問質問31、32、32-1）飲酒（M-T1　FFQ）</t>
  </si>
  <si>
    <t>体格　2歳時の身長、体重、頭囲（C-2y　A 質問3）
所属ユニットセンター（地方）</t>
  </si>
  <si>
    <t>1歳時点の魚摂取習慣と2歳時の認知機能</t>
    <phoneticPr fontId="2"/>
  </si>
  <si>
    <t>食事（魚摂取）</t>
    <rPh sb="0" eb="2">
      <t>ショクジ</t>
    </rPh>
    <rPh sb="3" eb="4">
      <t>サカナ</t>
    </rPh>
    <rPh sb="4" eb="6">
      <t>セッシュ</t>
    </rPh>
    <phoneticPr fontId="2"/>
  </si>
  <si>
    <t>1歳</t>
    <rPh sb="1" eb="2">
      <t>サイ</t>
    </rPh>
    <phoneticPr fontId="2"/>
  </si>
  <si>
    <t>主要曝露要因名：魚摂取習慣（C-1y  A　質問6-2）　副次曝露要因名：在胎週数、Apgar score生後5分、出生体重、出生身長、出生頭囲、新生児合併症の有無、産科・分娩合併症の有無、新生児の身体異常の有無（Dr-0m）、婚姻状況、家庭状況（M-T1　A質問1、質問2、質問3、質問3-1）、最終学歴（M-T2　質問110、111）世帯収入（M-T2 質問112）、妊娠中母体喫煙、妊娠前母体喫煙（M-T1　E質問質問28、質問29、質問30）家庭内喫煙（M-T1　E質問質問31、32、32-1）飲酒（M-T1　FFQ）</t>
  </si>
  <si>
    <t xml:space="preserve">体格　2歳時の身長、体重、頭囲（C-2y　A 質問3）
所属ユニットセンター（地方）
</t>
  </si>
  <si>
    <t>２才時の血中25OH-D濃度と発達指数の関連</t>
    <phoneticPr fontId="2"/>
  </si>
  <si>
    <t>主要アウトカム名：２才時新版K式の修正発達指数（全領域）副次アウトカム名：２才時新版K式の修正発達指数（各領域）.</t>
  </si>
  <si>
    <t>主要曝露要因名：２才時の血中25OH-D濃度.</t>
  </si>
  <si>
    <t>3歳までのメディア視聴時間と3歳までの発達の関連</t>
    <phoneticPr fontId="2"/>
  </si>
  <si>
    <t>K式発達指数、ESSENCEQ</t>
    <rPh sb="1" eb="2">
      <t>シキ</t>
    </rPh>
    <rPh sb="2" eb="4">
      <t>ハッタツ</t>
    </rPh>
    <rPh sb="4" eb="6">
      <t>シスウ</t>
    </rPh>
    <phoneticPr fontId="2"/>
  </si>
  <si>
    <t>メディア視聴</t>
    <rPh sb="4" eb="6">
      <t>シチョウ</t>
    </rPh>
    <phoneticPr fontId="2"/>
  </si>
  <si>
    <t>主要アウトカム名：発達（新版K式）、　副次アウトカム名：発達（ESSENCE-Q）</t>
  </si>
  <si>
    <t>主要曝露要因名：3歳までのメディア視聴時間、　副次曝露要因名：3歳までの母のメディア視聴時間</t>
  </si>
  <si>
    <t>母の就業（C-1.0y）、通園（C-1.0y、C-2.0y、C-3.0y）、出生順位（M-T1）、両親の学歴（M-T2）、年収（M-T2、C-3.0y）、母のメンタル状態（C-0.5y、C-1.5y、C-2.5y）、発達ASQ（C-0.5y、C-1.0y、C-1.5y、C-2.0y、C-2.5y、C-3.0y）絵本読むか（C-1.0y、C-2.0y、C-3.0y）、習い事（C-2.0y）、外遊び（C-2.0y、C-3.0y）など</t>
  </si>
  <si>
    <t>下野　昌幸</t>
    <phoneticPr fontId="2"/>
  </si>
  <si>
    <t>胎内ガソリン暴露と3歳時のアレルギー疾患発症の関係</t>
    <phoneticPr fontId="2"/>
  </si>
  <si>
    <t>ガソリン</t>
    <phoneticPr fontId="2"/>
  </si>
  <si>
    <t>主要アウトカム名：3歳時の気管支ぜん息、食物アレルギー、アトピー性皮膚炎、アレルギー性結膜炎、蕁麻疹、アレルギー性鼻炎の診断の有無 C-3y].</t>
  </si>
  <si>
    <t>主要曝露要因名：妊娠中自分で車にガソリン給油をした頻度[質問票mt2　質問79].子どもが3歳時、母親が子どもを乗せた車にガソリン給油をした頻度[3歳質問票　質問.56].</t>
  </si>
  <si>
    <t>[MT-1]【母】年齢、アレルギー既往歴・合併症、アルコール、薬剤、喫煙[MT-2]【母】最終学歴・世帯収入[Dr-0m]【児】在胎期間、単胎多胎、性別、[C-3y]【児】気管支ぜん息の診断.</t>
  </si>
  <si>
    <t>#10#11#13②と重複可能性: 喫煙・受動喫煙や各種アレルゲンと食物アレルギー、室内アレルゲンと喘息の関連性を示す分析結果が含まれる場合には#10#11#13②申請者に連絡のうえ確認を行うこと。</t>
    <rPh sb="11" eb="13">
      <t>チョウフク</t>
    </rPh>
    <rPh sb="13" eb="16">
      <t>カノウセイ</t>
    </rPh>
    <rPh sb="18" eb="20">
      <t>キツエン</t>
    </rPh>
    <rPh sb="21" eb="23">
      <t>ジュドウ</t>
    </rPh>
    <rPh sb="23" eb="25">
      <t>キツエン</t>
    </rPh>
    <rPh sb="26" eb="28">
      <t>カクシュ</t>
    </rPh>
    <rPh sb="34" eb="36">
      <t>ショクモツ</t>
    </rPh>
    <rPh sb="42" eb="44">
      <t>シツナイ</t>
    </rPh>
    <rPh sb="50" eb="52">
      <t>ゼンソク</t>
    </rPh>
    <phoneticPr fontId="2"/>
  </si>
  <si>
    <t>JECS-Group回覧前に成果発表予定リスト（中心仮説に関わらないもの）の課題との重複回避をお願いします。</t>
    <rPh sb="10" eb="12">
      <t>カイラン</t>
    </rPh>
    <rPh sb="12" eb="13">
      <t>マエ</t>
    </rPh>
    <rPh sb="14" eb="20">
      <t>セイカハッピョウヨテイ</t>
    </rPh>
    <rPh sb="24" eb="26">
      <t>チュウシン</t>
    </rPh>
    <rPh sb="26" eb="28">
      <t>カセツ</t>
    </rPh>
    <rPh sb="29" eb="30">
      <t>カカ</t>
    </rPh>
    <rPh sb="38" eb="40">
      <t>カダイ</t>
    </rPh>
    <rPh sb="42" eb="44">
      <t>チョウフク</t>
    </rPh>
    <rPh sb="44" eb="46">
      <t>カイヒ</t>
    </rPh>
    <rPh sb="48" eb="49">
      <t>ネガ</t>
    </rPh>
    <phoneticPr fontId="3"/>
  </si>
  <si>
    <t>成果発表予定リスト(中心仮説に関わらないもの)課題番号10, 11, 12, 13-②との重複がないことが確認できれば、成果発表予定リストに移行予定</t>
    <rPh sb="45" eb="47">
      <t>チョウフク</t>
    </rPh>
    <rPh sb="53" eb="55">
      <t>カクニン</t>
    </rPh>
    <rPh sb="60" eb="66">
      <t>セイカハッピョウヨテイ</t>
    </rPh>
    <rPh sb="70" eb="72">
      <t>イコウ</t>
    </rPh>
    <rPh sb="72" eb="74">
      <t>ヨテイ</t>
    </rPh>
    <phoneticPr fontId="2"/>
  </si>
  <si>
    <t>整理番号：1414
通し番号：46
アイツバマイ　ゆふ
可塑剤難燃材内装材の使用と児のアレルギー症状および免疫機能との関連
整理番号：1416
通し番号：48
増田　秀幸
児を取り巻く屋内および屋外の大気汚染物質と喘鳴・アトピー性皮膚炎の関連
整理番号：1415
通し番号：49
アイツバマイ　ゆふ
調理器具および撥水スプレーの使用状況と児のアレルギー症状および免疫機能との関連
整理番号：1347
通し番号：50
羊　利敏
2歳ビタミンD (25(OH)D測定値)と２－３歳アレルギーの発症の関連
整理番号：1417
通し番号：54
増田　秀幸
妊娠中の葉酸摂取と子どもの血中IgE抗体濃度・喘鳴・アトピー性皮膚炎の関連
整理番号：1337
通し番号：57
鈴木修一
母親の喫煙・受動喫煙並びに家庭内喫煙が児のアトピー性皮膚炎発症・増悪に及ぼす影響について</t>
    <phoneticPr fontId="2"/>
  </si>
  <si>
    <t xml:space="preserve">成果発表予定リスト（中心仮説に関わらないもの）課題番号10、12、11、13-②の
執筆責任者への問合せはしていない。
理由：胎内ガソリン暴露とアレルギー疾患との関係について
解析する予定であり、以下の執筆条件を付すことで、成果発表予定リスト
（中心仮説に関わらないもの）の課題番号10、11、12、13-②
とは重複しないことから、執筆責任者への問合せはしなかった。
執筆条件
①妊婦の喫煙及び家庭内喫煙とアレルギー疾患との関係について
オッズ比は示さないこと（#10との重複回避）、
②室内アレルゲン（ダニなど）または食事からのアレルゲンと
喘息との関係についてオッズ比は示さないこと（#11との重複回避）
③室内アレルゲン（ダニなど）または食事からのアレルゲンと
アトピー性皮膚炎との関係についてオッズ比は示さないこと（#12との重複回避）
④室内アレルゲン（ダニなど）または食事からのアレルゲンと
食事アレルギーとの関係についてオッズ比は示さないこと（#13-②との重複回避）
</t>
    <phoneticPr fontId="2"/>
  </si>
  <si>
    <t xml:space="preserve">下記課題について重複がないことを確認しましたので報告致します。
整理番号：1414
通し番号：46
アイツバマイ　ゆふ
可塑剤難燃材内装材の使用と児のアレルギー症状および免疫機能との関連
整理番号：1416
通し番号：48
増田　秀幸
児を取り巻く屋内および屋外の大気汚染物質と喘鳴・アトピー性皮膚炎の関連
整理番号：1415
通し番号：49
アイツバマイ　ゆふ
調理器具および撥水スプレーの使用状況と児のアレルギー症状および免疫機能との関連
整理番号：1347
通し番号：50
羊　利敏
2歳ビタミンD (25(OH)D測定値)と２－３歳アレルギーの発症の関連
整理番号：1417
通し番号：54
増田　秀幸
妊娠中の葉酸摂取と子どもの血中IgE抗体濃度・喘鳴・アトピー性皮膚炎の関連
整理番号：1337
通し番号：57
鈴木修一
母親の喫煙・受動喫煙並びに家庭内喫煙が児のアトピー性皮膚炎発症・増悪に及ぼす影響について
</t>
    <phoneticPr fontId="2"/>
  </si>
  <si>
    <t>2歳ビタミンD (25(OH)D測定値)と２－３歳アレルギーの発症の関連</t>
    <phoneticPr fontId="2"/>
  </si>
  <si>
    <t>アウトカム：１）2と3歳時点の質問票によるアレルギー：喘鳴喘息、アトピー性皮膚炎、食物アレルギー、アレルギー性鼻炎、アレルギー性結膜炎２）２歳詳細調査（アトピー性皮膚炎（UK working party））　.</t>
  </si>
  <si>
    <t>2歳詳細調査からのビタミンD ：(25(OH)D測定値).</t>
  </si>
  <si>
    <t>.M-T1：年齢MT1_m_age、体重（M-T1質問４　MT1_0040002）、身長（M-T1質問４MT1_0040001）、喫煙（M-T1質問28　MT1_028000～MT1_0280302）、母の既往歴 (.MT1.B.質問11)。Dr-T1：妊娠歴DrT1_0030001～02F-T1：父の既往（F-T1質問３）、　父職業（F-T1質問20）M-T2：両親の学歴 (M-T2質問110-111. MT2_1100001～MT2_1110001),.家庭年収(M-T2質問112.MT2_1120001),.ペット飼育　(M-T2質問75.MT2_0750001～MT2_0750702)Dr-0m：妊娠合併症Dr0m_0030401～19、妊娠週数birth_w_n　～ birth_d_n、分娩様式Dr0m_0020401、児の出生体重Dr0m_0020801、児の性別Dr0m_0020201、Apgar score Dr0m_0020301～02、単胎・多胎 Dr0m_0020001,. 妊娠前の体重 Dr0m_0030001, 分娩直前の体重（kg）Dr0m_0030101.Dr-1m：母親の授乳（Dr-1m質問1）、児の睡眠状況（Dr-1m質問20）、C2-y ：通園通所（C2-y 質問36)...共変量のORを論文に示さず。..</t>
  </si>
  <si>
    <t>JECS-Group回覧前に成果発表予定リスト（中心仮説に関わらないもの）の課題#10#11#13②との重複回避をお願いします。</t>
    <rPh sb="10" eb="12">
      <t>カイラン</t>
    </rPh>
    <rPh sb="12" eb="13">
      <t>マエ</t>
    </rPh>
    <rPh sb="14" eb="20">
      <t>セイカハッピョウヨテイ</t>
    </rPh>
    <rPh sb="24" eb="26">
      <t>チュウシン</t>
    </rPh>
    <rPh sb="26" eb="28">
      <t>カセツ</t>
    </rPh>
    <rPh sb="29" eb="30">
      <t>カカ</t>
    </rPh>
    <rPh sb="38" eb="40">
      <t>カダイ</t>
    </rPh>
    <rPh sb="52" eb="54">
      <t>チョウフク</t>
    </rPh>
    <rPh sb="54" eb="56">
      <t>カイヒ</t>
    </rPh>
    <rPh sb="58" eb="59">
      <t>ネガ</t>
    </rPh>
    <phoneticPr fontId="3"/>
  </si>
  <si>
    <t>北野　尚美</t>
    <phoneticPr fontId="2"/>
  </si>
  <si>
    <t>1.5歳時の大気汚染物質測定値と2歳時の免疫グロブリン測定値及びアトピー性皮膚炎/喘息・喘鳴/花粉症との関連</t>
    <phoneticPr fontId="2"/>
  </si>
  <si>
    <t>アレルギー（IgE）</t>
    <phoneticPr fontId="2"/>
  </si>
  <si>
    <t>2歳詳細</t>
    <rPh sb="1" eb="2">
      <t>サイ</t>
    </rPh>
    <rPh sb="2" eb="4">
      <t>ショウサイ</t>
    </rPh>
    <phoneticPr fontId="2"/>
  </si>
  <si>
    <t>1.5歳詳細</t>
    <rPh sb="3" eb="4">
      <t>サイ</t>
    </rPh>
    <rPh sb="4" eb="6">
      <t>ショウサイ</t>
    </rPh>
    <phoneticPr fontId="2"/>
  </si>
  <si>
    <t>主要アウトカム名: 2歳詳細調査の免疫グロブリン値（総IgE, 特異的IgE, IgG1, IgG4, IgA）副次アウトカム名: 2歳時のアトピー性皮膚炎、喘息・喘鳴、アレルギー性鼻炎（C-2y 質問11-19）、アトピー性皮膚炎（UK working party）（2歳時詳細調査問診票）. . . . ..</t>
  </si>
  <si>
    <t>主要曝露要因名: PM2.5, PM10-2.5, NO2, SO2, O3, ホルムアルデヒド,アセトアルデヒド.</t>
  </si>
  <si>
    <t>調整変数（予定）：母体尿（T2）コチニン,.母体尿（T2）8-OHdG, 両親の喫煙状況（C-1.5y Q45）</t>
  </si>
  <si>
    <t>２才時の血中非特異的IgE濃度への、1.5歳時の室内揮発性有機化合物とダニ抗原の交互作用</t>
    <phoneticPr fontId="2"/>
  </si>
  <si>
    <t>室内大気（揮発性有機化合物）・ダニ抗原</t>
    <rPh sb="0" eb="2">
      <t>シツナイ</t>
    </rPh>
    <rPh sb="2" eb="4">
      <t>タイキ</t>
    </rPh>
    <rPh sb="5" eb="8">
      <t>キハツセイ</t>
    </rPh>
    <rPh sb="8" eb="10">
      <t>ユウキ</t>
    </rPh>
    <rPh sb="10" eb="12">
      <t>カゴウ</t>
    </rPh>
    <rPh sb="12" eb="13">
      <t>ブツ</t>
    </rPh>
    <rPh sb="17" eb="19">
      <t>コウゲン</t>
    </rPh>
    <phoneticPr fontId="2"/>
  </si>
  <si>
    <t>1.5歳</t>
    <rPh sb="3" eb="4">
      <t>サイ</t>
    </rPh>
    <phoneticPr fontId="2"/>
  </si>
  <si>
    <t>主要アウトカム名：2才時の血中非特異的IgE濃度.</t>
  </si>
  <si>
    <t>主要曝露要因名：1.5歳時の揮発性有機化合物（VOC）、ダニアレルゲン.</t>
  </si>
  <si>
    <t>オッズ比などを論文に記載する可能性がある項目性別（Dr0m）, 出生時体重（Dr0m）, 分娩形態（Dr0m）,.母親の血中IgE濃度（MT1）,.母親の妊娠前BMI (DrT1), 母親の妊娠中体重増加量（Dr0m）, 両親のアトピー疾患既往 (MT1, FT1),.受動喫煙（C1Y）,ペット飼育 （C1Y）,. 生後1年間の体重増加量（Dr0m, C1Y）, 2歳時の血中25OHD濃度</t>
  </si>
  <si>
    <t>２歳時の非特異的IgE抗体値への、1.5歳時の室内大気汚染物質とダニ抗原の交互作用</t>
    <phoneticPr fontId="2"/>
  </si>
  <si>
    <t>室内大気・ダニ抗原</t>
    <rPh sb="0" eb="2">
      <t>シツナイ</t>
    </rPh>
    <rPh sb="2" eb="4">
      <t>タイキ</t>
    </rPh>
    <rPh sb="7" eb="9">
      <t>コウゲン</t>
    </rPh>
    <phoneticPr fontId="2"/>
  </si>
  <si>
    <t>主要アウトカム名：2才時非特異的IgE抗体.</t>
  </si>
  <si>
    <t>主要曝露要因名：1.5歳時の粒子状大気汚染物質、ガス状大気汚染物質（アルデヒド類、NO2, SO2, O3）、ダニアレルゲン.</t>
  </si>
  <si>
    <t>オッズ比などを論文に記載する可能性がある項目性別（Dr0m）, 出生時体重（Dr0m）, 分娩形態（Dr0m）,.母親の血中IgE濃度（MT1）, 父親の血中IgE濃度（FT1）,母親の妊娠前BMI (DrT1),. 母親の妊娠中体重増加量（Dr0m）, 両親のアトピー疾患既往 (MT1, FT1),.受動喫煙（C1Y）,ペット飼育 （C1Y）,. 生後1年間の体重増加量（C1Y）, 2歳時の血中25OHD濃度</t>
  </si>
  <si>
    <t>千葉UC</t>
    <rPh sb="0" eb="2">
      <t>チバ</t>
    </rPh>
    <phoneticPr fontId="2"/>
  </si>
  <si>
    <t>妊娠時の日焼け止め使用と3歳までのアトピー性皮膚炎発症の関連</t>
    <phoneticPr fontId="2"/>
  </si>
  <si>
    <t>アレルギー（アトピー）</t>
    <phoneticPr fontId="2"/>
  </si>
  <si>
    <t>日焼け止め</t>
    <rPh sb="0" eb="2">
      <t>ヒヤ</t>
    </rPh>
    <rPh sb="3" eb="4">
      <t>ド</t>
    </rPh>
    <phoneticPr fontId="2"/>
  </si>
  <si>
    <t>主要アウトカム：1歳、2歳及び３歳時のアトピー性皮膚炎の発症　副次アウトカム：1歳、2歳及び３歳時の総IgE.</t>
  </si>
  <si>
    <t>主要暴露要因名：母体の日焼け止め使用（MT-2）　副次暴露要因名. 食事調査から得られるビタミンD　FFQ_MT-2 VitD.</t>
  </si>
  <si>
    <t>母体のIgE母のアレルギー疾患既往..</t>
  </si>
  <si>
    <t>３歳までの通年性アレルギー性鼻炎の感作および発症におけるエンドトキシンの役割</t>
    <phoneticPr fontId="2"/>
  </si>
  <si>
    <t>アレルギー（アレルギー性鼻炎）</t>
    <rPh sb="11" eb="12">
      <t>セイ</t>
    </rPh>
    <rPh sb="12" eb="14">
      <t>ビエン</t>
    </rPh>
    <phoneticPr fontId="2"/>
  </si>
  <si>
    <t>エンドトキシン</t>
    <phoneticPr fontId="2"/>
  </si>
  <si>
    <t>主要アウトカム名：アレルギー性鼻炎副次アウトカム名：非特異的抗体IgE,特異的抗体IgE、特異的抗体IgG4.主要アウトカム：C-1.5y:質問11b免疫系　アレルギー性結膜炎、アレルギー性鼻炎、花粉症C-2y: 質問6免疫系aアレルギー性鼻炎C-3y: 質問9a.免疫系　アレルギー性鼻炎..... 質問22,23詳細調査（2歳）:質問票補足質問4.副次アウトカム：詳細調査（2歳）内分泌（総IgE）, 特異的IgE, 特異的IgG4</t>
  </si>
  <si>
    <t>主要曝露要因名：ハウスダスト(1.5歳、3歳詳細調査).副次曝露要因名：エンドトキシン(1.5歳、3歳詳細調査)..</t>
  </si>
  <si>
    <t>両親：年齢（Dr-0m）、アレルギー性疾患既往歴（M-T1,F-T1）、婚姻状況、妊娠中、出生後の喫煙・受動喫煙(F-T1, M-1m, C-3y)、学歴（M-T1,F-T1）、母親のみ：妊娠中の非特異的IgE値(M-T1)、妊娠中の特異的IgE（スギ、ダニ、マルチアレルゲン）(M-T1生化学検査)、好酸球量(M-T1生化学検査)、分娩様式(Dr-0m)、出生後の飲酒・受動飲酒(M-1m)子：在胎週数（Dr-0m）、性別（Dr-0m）、臍帯血の非特異的IgE値(UCB生化学検査)、出生時の異常（Dr-0m）、栄養方法(M-1m,. C-6m, C-1y, C-1.5y, C-2y)父親のみ：血中の非特異的IgE値（F-T1生化学検査）.</t>
  </si>
  <si>
    <t>妊娠中、出生後の母親および家族の喫煙状況と３歳までの喘息</t>
    <phoneticPr fontId="2"/>
  </si>
  <si>
    <t>アレルギー（喘息）</t>
    <rPh sb="6" eb="8">
      <t>ゼンソク</t>
    </rPh>
    <phoneticPr fontId="2"/>
  </si>
  <si>
    <t>主要アウトカム名：喘息</t>
  </si>
  <si>
    <t>アレルギー疾患の家族歴（M-T1）、在胎週数（Dr-0m）、出生体重（Dr-0m）、分娩方法（Dr-0m）、妊娠中の食事内容（M-T1 FFQ）、出生順位（M-T1）、ペットの飼育（M-T2）、、呼吸器感染症の有無（C-1.0y、C-2.0y、C-3.0y）、両親の学歴（M-T2）</t>
  </si>
  <si>
    <t>#11と重複可能性: 室内アレルゲンと喘息の関連性を示す分析結果が含まれる場合には#11申請者に連絡のうえ確認を行うこと。</t>
    <rPh sb="4" eb="6">
      <t>チョウフク</t>
    </rPh>
    <rPh sb="6" eb="9">
      <t>カノウセイ</t>
    </rPh>
    <rPh sb="11" eb="13">
      <t>シツナイ</t>
    </rPh>
    <rPh sb="19" eb="21">
      <t>ゼンソク</t>
    </rPh>
    <rPh sb="22" eb="24">
      <t>カンレン</t>
    </rPh>
    <rPh sb="24" eb="25">
      <t>セイ</t>
    </rPh>
    <rPh sb="26" eb="27">
      <t>シメ</t>
    </rPh>
    <rPh sb="28" eb="30">
      <t>ブンセキ</t>
    </rPh>
    <rPh sb="30" eb="32">
      <t>ケッカ</t>
    </rPh>
    <rPh sb="33" eb="34">
      <t>フク</t>
    </rPh>
    <rPh sb="37" eb="39">
      <t>バアイ</t>
    </rPh>
    <rPh sb="44" eb="47">
      <t>シンセイシャ</t>
    </rPh>
    <rPh sb="48" eb="50">
      <t>レンラク</t>
    </rPh>
    <rPh sb="53" eb="55">
      <t>カクニン</t>
    </rPh>
    <rPh sb="56" eb="57">
      <t>オコナ</t>
    </rPh>
    <phoneticPr fontId="2"/>
  </si>
  <si>
    <t>JECS-Group回覧前に成果発表予定リスト（中心仮説に関わらないもの）の課題#11との重複回避をお願いします。</t>
    <rPh sb="10" eb="12">
      <t>カイラン</t>
    </rPh>
    <rPh sb="12" eb="13">
      <t>マエ</t>
    </rPh>
    <rPh sb="14" eb="20">
      <t>セイカハッピョウヨテイ</t>
    </rPh>
    <rPh sb="24" eb="26">
      <t>チュウシン</t>
    </rPh>
    <rPh sb="26" eb="28">
      <t>カセツ</t>
    </rPh>
    <rPh sb="29" eb="30">
      <t>カカ</t>
    </rPh>
    <rPh sb="38" eb="40">
      <t>カダイ</t>
    </rPh>
    <rPh sb="45" eb="47">
      <t>チョウフク</t>
    </rPh>
    <rPh sb="47" eb="49">
      <t>カイヒ</t>
    </rPh>
    <rPh sb="51" eb="52">
      <t>ネガ</t>
    </rPh>
    <phoneticPr fontId="3"/>
  </si>
  <si>
    <t>家庭環境と地域差に着目した３歳での喘息の発症要因解明</t>
  </si>
  <si>
    <t>室内大気（PM）</t>
    <rPh sb="0" eb="2">
      <t>シツナイ</t>
    </rPh>
    <rPh sb="2" eb="4">
      <t>タイキ</t>
    </rPh>
    <phoneticPr fontId="2"/>
  </si>
  <si>
    <t>主要アウトカム名：3歳での気管支喘息の診断、喘鳴（C-3.0y）</t>
  </si>
  <si>
    <t>主要曝露要因名：居住地域（UC名）、3歳時までの環境測定データ（dwell, PM, VOC, ハウスダスト）、（可能ならば）当該年度の各地域の黄砂日観測日の数</t>
  </si>
  <si>
    <t>父親・母親のアレルギー疾患の既往歴、喫煙の有無（受動喫煙を含む）、在胎週数、出生体重、分娩方法、出生後の家庭環境（ペットの飼育など）、呼吸器感染症の有無など</t>
  </si>
  <si>
    <t>３歳までの喘息発症への、1.5歳時の室内大気汚染物質とダニ抗原の交互作用</t>
    <phoneticPr fontId="2"/>
  </si>
  <si>
    <t>室内大気（PM）・ダニ抗原</t>
    <rPh sb="0" eb="2">
      <t>シツナイ</t>
    </rPh>
    <rPh sb="2" eb="4">
      <t>タイキ</t>
    </rPh>
    <rPh sb="11" eb="13">
      <t>コウゲン</t>
    </rPh>
    <phoneticPr fontId="2"/>
  </si>
  <si>
    <t>主要アウトカム名：喘息（ISAAC）、　副次アウトカム名：喘息（医師診断）.</t>
  </si>
  <si>
    <t>オッズ比などを論文に記載する可能性がある項目性別（Dr0m）, 出生時体重（Dr0m）, 分娩形態（Dr0m）,.母親の血中IgE濃度（MT1）,.母親の妊娠前BMI (DrT1), 母親の妊娠中体重増加量（Dr0m）, 両親のアトピー疾患既往 (MT1, FT1),.受動喫煙（C1Y）,ペット飼育 （C1Y）,. 生後1年間の体重増加量（C1Y）, 2歳時の血中25OHD濃度</t>
  </si>
  <si>
    <t>３歳までの喘息発症への、1.5歳時の室内揮発性有機化合物とダニ抗原の交互作用</t>
    <phoneticPr fontId="2"/>
  </si>
  <si>
    <t>主要曝露要因名：1.5歳時の揮発性有機化合物、ダニアレルゲン.</t>
  </si>
  <si>
    <t>山縣　然太朗</t>
  </si>
  <si>
    <t>受動喫煙とPM2.5の関連と子供の喘息への影響</t>
    <phoneticPr fontId="2"/>
  </si>
  <si>
    <t>受動喫煙、室内大気</t>
    <rPh sb="0" eb="2">
      <t>ジュドウ</t>
    </rPh>
    <rPh sb="2" eb="4">
      <t>キツエン</t>
    </rPh>
    <rPh sb="5" eb="7">
      <t>シツナイ</t>
    </rPh>
    <rPh sb="7" eb="9">
      <t>タイキ</t>
    </rPh>
    <phoneticPr fontId="2"/>
  </si>
  <si>
    <t>主要アウトカム名：3歳児の喘息</t>
  </si>
  <si>
    <t>主要曝露要因名：妊娠中の両親の喫煙（T1, T2）、PM2.5（1.5y, 3y 詳細調査）</t>
  </si>
  <si>
    <t>妊娠中の喫煙（T1　T2）、親の体格（T1）、乳児期の人工乳の有無、妊娠中の体重増加量、両親の年齢、母の学歴、親の社会経済的要因（世帯収入、両親の学歴、母親の就労）</t>
  </si>
  <si>
    <t>磯博康</t>
    <phoneticPr fontId="2"/>
  </si>
  <si>
    <t>母親の高血圧(妊娠前・妊娠中)と子どもの血圧との関連について</t>
    <phoneticPr fontId="2"/>
  </si>
  <si>
    <t>血圧</t>
    <rPh sb="0" eb="2">
      <t>ケツアツ</t>
    </rPh>
    <phoneticPr fontId="2"/>
  </si>
  <si>
    <t>高血圧</t>
    <rPh sb="0" eb="3">
      <t>コウケツアツ</t>
    </rPh>
    <phoneticPr fontId="2"/>
  </si>
  <si>
    <t>　妊娠中</t>
    <rPh sb="1" eb="4">
      <t>ニンシンチュウ</t>
    </rPh>
    <phoneticPr fontId="2"/>
  </si>
  <si>
    <t>子どもの血圧(2歳)</t>
  </si>
  <si>
    <t>母親の高血圧(妊娠前・妊娠中)</t>
  </si>
  <si>
    <t>崔　美善</t>
    <phoneticPr fontId="2"/>
  </si>
  <si>
    <t>妊娠中母親の血中鉛濃度と2歳児の血圧との関連</t>
    <phoneticPr fontId="2"/>
  </si>
  <si>
    <t>鉛</t>
    <rPh sb="0" eb="1">
      <t>ナマリ</t>
    </rPh>
    <phoneticPr fontId="2"/>
  </si>
  <si>
    <t>主要アウトカム名：2歳児の血圧　.</t>
  </si>
  <si>
    <t>主要曝露要因名：MT2母親血中鉛濃度副次曝露要因名：臍帯血鉛濃度.</t>
  </si>
  <si>
    <t>オッズ比を示す共変量なし</t>
  </si>
  <si>
    <t>大気汚染物質と子供の甲状腺機能との関連   Association between air pollutants and childrenʼs thyroid function</t>
    <phoneticPr fontId="2"/>
  </si>
  <si>
    <t>主要アウトカム名:甲状腺刺激ホルモン（TSH）、遊離サイロキシン（FT4）.</t>
  </si>
  <si>
    <t>主要曝露要因名:粒子状大気汚染物質、揮発性有機化合物、ガス状大気汚染物質(1歳半、3歳 詳細調査).次曝露要因名:温湿度.</t>
  </si>
  <si>
    <t>曝露要因(共変量):児性別、Apgar score、新生児合併症、新生児身体異常、出生体重、在胎週数、1歳 半、2歳、3歳時の合併症、子育て状況(保育所等利用状況、遊ぶ機 会、絵本読み聞かせ、他の介護者の存在、相談者の存在、一緒に過ごす 時間)、社会経済状況(世帯所得)..母親の既往歴、学歴、世帯年間所得額、母親の年齢、体重 (BMI)、経妊経産回数、世 帯人数、婚姻状況、国籍、喫煙、母親の職業、妊娠中の合併症、早産、 糖尿病、妊娠糖尿病、高血圧、妊娠高血圧症候群、分娩週数、妊娠分娩 歴、不妊治療、M-T1記入日.妊娠期母親血液中金属類濃度..</t>
  </si>
  <si>
    <t>藤井まい</t>
    <phoneticPr fontId="2"/>
  </si>
  <si>
    <t>住居環境が3歳児の座位就寝行動（Sedentary behavior、3歳児のテレビやスマホの使用時間)に与える影響</t>
    <phoneticPr fontId="2"/>
  </si>
  <si>
    <t>座位就寝行動</t>
    <rPh sb="0" eb="2">
      <t>ザイ</t>
    </rPh>
    <rPh sb="2" eb="4">
      <t>シュウシン</t>
    </rPh>
    <rPh sb="4" eb="6">
      <t>コウドウ</t>
    </rPh>
    <phoneticPr fontId="2"/>
  </si>
  <si>
    <t>住居環境</t>
    <rPh sb="0" eb="2">
      <t>ジュウキョ</t>
    </rPh>
    <rPh sb="2" eb="4">
      <t>カンキョウ</t>
    </rPh>
    <phoneticPr fontId="2"/>
  </si>
  <si>
    <t>主要アウトカム名：3歳児のスクリーンタイム（テレビ/DVD視聴時間、携帯/電子ゲーム時間）副次アウトカム名：2歳児のテレビ/DVD視聴時間、携帯/電子ゲーム時間、2.5歳児のテレビ/DVD視聴時間...</t>
  </si>
  <si>
    <t>主要曝露要因名：3歳児の自家用車乗車時間、最も長く過ごす部屋、寝室で過ごす時間、テレビの設置場所、パソコンの設置場所、保護者のパソコン、携帯電話、電子ゲーム機使用時間副次曝露要因名：2歳児の外遊び、習い事、園の通所、保護者のパソコン、携帯電話、電子ゲーム機使用時間、2.5歳児の保護者のパソコン、携帯電話.</t>
  </si>
  <si>
    <t>落合正行</t>
    <phoneticPr fontId="2"/>
  </si>
  <si>
    <t>母体の化学物質曝露と母児の血清セレン値</t>
    <phoneticPr fontId="2"/>
  </si>
  <si>
    <t>セレン</t>
    <phoneticPr fontId="2"/>
  </si>
  <si>
    <t>臍帯血</t>
    <rPh sb="0" eb="3">
      <t>サイタイケツ</t>
    </rPh>
    <phoneticPr fontId="2"/>
  </si>
  <si>
    <t>職業曝露等（漂白剤、殺菌剤、殺虫剤、除草剤、鉛、はんだ、クロム、ヒ素、ガドリニウム、水銀）</t>
    <rPh sb="0" eb="2">
      <t>ショクギョウ</t>
    </rPh>
    <rPh sb="2" eb="4">
      <t>バクロ</t>
    </rPh>
    <rPh sb="4" eb="5">
      <t>トウ</t>
    </rPh>
    <rPh sb="6" eb="9">
      <t>ヒョウハクザイ</t>
    </rPh>
    <rPh sb="10" eb="13">
      <t>サッキンザイ</t>
    </rPh>
    <rPh sb="14" eb="17">
      <t>サッチュウザイ</t>
    </rPh>
    <rPh sb="18" eb="21">
      <t>ジョソウザイ</t>
    </rPh>
    <rPh sb="22" eb="23">
      <t>ナマリ</t>
    </rPh>
    <rPh sb="33" eb="34">
      <t>ソ</t>
    </rPh>
    <rPh sb="42" eb="44">
      <t>スイギン</t>
    </rPh>
    <phoneticPr fontId="2"/>
  </si>
  <si>
    <t>妊娠中</t>
    <rPh sb="0" eb="2">
      <t>ニンシン</t>
    </rPh>
    <rPh sb="2" eb="3">
      <t>ナカ</t>
    </rPh>
    <phoneticPr fontId="2"/>
  </si>
  <si>
    <t>主要アウトカム名：臍帯血セレン値　　副次アウトカム名：母体血（T2）セレン値.</t>
  </si>
  <si>
    <t>M-T1　質問44：就業での化学物質曝露歴.M-T2　質問79-97：日常生活での化学物質曝露歴　質問103：就業での化学物質曝露歴.</t>
  </si>
  <si>
    <t>M-T1　質問12：感染症罹患歴　質問15：薬剤服用歴　質問16：葉酸補充　質問28-32：喫煙FFQ12-13　健康補助食品と飲酒IN-T1 薬剤服用歴.M-T2　質問20-25：サプリメントと健康食品の摂取　　質問36-38：喫煙　質問122：妊娠後の薬剤服用歴FFQ12-13　健康補助食品と飲酒IN-T2-01　薬剤服用歴.F-T1　質問17-18：喫煙　質問24：就業での化学物質曝露歴.FFQ12-13　健康補助食品と飲酒.</t>
  </si>
  <si>
    <t>石井　加奈子</t>
    <phoneticPr fontId="2"/>
  </si>
  <si>
    <t>SGA出生児における1歳までの体重変化と3歳時の肥満との関係</t>
    <phoneticPr fontId="2"/>
  </si>
  <si>
    <t>体格（肥満）</t>
    <rPh sb="0" eb="2">
      <t>タイカク</t>
    </rPh>
    <rPh sb="3" eb="5">
      <t>ヒマン</t>
    </rPh>
    <phoneticPr fontId="2"/>
  </si>
  <si>
    <t>1歳までの体重変化</t>
    <rPh sb="1" eb="2">
      <t>サイ</t>
    </rPh>
    <rPh sb="5" eb="7">
      <t>タイジュウ</t>
    </rPh>
    <rPh sb="7" eb="9">
      <t>ヘンカ</t>
    </rPh>
    <phoneticPr fontId="2"/>
  </si>
  <si>
    <t>0-1歳</t>
    <rPh sb="3" eb="4">
      <t>サイ</t>
    </rPh>
    <phoneticPr fontId="2"/>
  </si>
  <si>
    <t>主要アウトカム：3歳におけるBMI-SDS及び肥満度　［C3y］副次アウトカム：3歳における身長および体重　[C3y]</t>
  </si>
  <si>
    <t>出生時から1歳までの体重の変化[Dr-0m]と[C-1y][C-1hy][C-2y]の中から1歳に最も近い値..</t>
  </si>
  <si>
    <t>[MT-1]　【母】年齢、既往・合併症、妊娠前体重・BMI、登録時身長・体重・BMI、妊娠歴、栄養【両親】喫煙、飲酒[Dr-T1]【母】身長・体重、妊娠歴[F-T1]　【父】身長・体重・BMI、既往歴、喫煙[MT-2]　【母】適正（理想）体重、最終学歴・世帯収入、栄養、飲酒、喫煙[妊婦健診]（初期・中期・後期の）妊娠週数・日数、身長・体重、50g GCT値[Dr-0m]　【母】年齢、体重、合併症　【児】在胎期間、性別、第何子、単胎多胎、絨毛膜・羊膜枚数、胎盤重量、身長・体重・頭囲・胸囲、胎盤・臍帯異常、新生児の身体異常[M-1m]　【母】体重、喫煙、児の栄養法、授乳時間、ミルクの量[Dr-1m].【母】体重 【児】.身長・体重・頭囲・胸囲、先天代謝異常、栄養[C-6m]. 【両親】身長・体重 【児】身長・体重、栄養法及び量、離乳食[C-1Y]. 【児】身長・体重・頭囲・胸囲、栄養法、離乳食[C-1hY].【児】身長・体重、栄養法及び量　【両親】喫煙、飲酒[C-2Y].【児】身長・体重、疾患、栄養内容[C-2hY].【児】身長・体重・頭囲 、栄養内容　【両親】身長・体重[C-3Y].【児】身長・体重・頭囲、疾患、睡眠時間、栄養内容、世帯収入[採血]母・父・臍帯血のIGF-1.</t>
  </si>
  <si>
    <t>論文執筆希望リスト（2018）整理番号1079</t>
  </si>
  <si>
    <t>帝王切開と児の肥満との関連</t>
    <phoneticPr fontId="2"/>
  </si>
  <si>
    <t>帝王切開</t>
    <rPh sb="0" eb="2">
      <t>テイオウ</t>
    </rPh>
    <rPh sb="2" eb="4">
      <t>セッカイ</t>
    </rPh>
    <phoneticPr fontId="2"/>
  </si>
  <si>
    <t>主要アウトカム名：3歳児のBMI</t>
  </si>
  <si>
    <t>主要曝露要因名：尿中コチニン（T2）、帝王切開の有無（Dr０m）</t>
  </si>
  <si>
    <t>妊娠中の喫煙（T1　T2）、母親の体格（T1）、乳児期の人工乳の有無、妊娠中の体重増加量、親の社会経済低要因</t>
  </si>
  <si>
    <t>テレビ・DVD視聴時間と2歳の肥満との関連</t>
    <phoneticPr fontId="2"/>
  </si>
  <si>
    <t>主要アウトカム名：2歳の肥満度との関連</t>
  </si>
  <si>
    <t>主要曝露要因名：テレビ・DVD視聴時間（C1y、C2y）</t>
  </si>
  <si>
    <t>妊娠中の酸化ストレス(8-OHdG)が３歳までの体格に与える影響</t>
    <phoneticPr fontId="2"/>
  </si>
  <si>
    <t>体格推移</t>
    <rPh sb="0" eb="2">
      <t>タイカク</t>
    </rPh>
    <rPh sb="2" eb="4">
      <t>スイイ</t>
    </rPh>
    <phoneticPr fontId="2"/>
  </si>
  <si>
    <t>主要アウトカム名：身長、体重、その他体格、肥満（DR0M、C6M、C1y、C1.5y、C2y、C3y）.</t>
  </si>
  <si>
    <t>主要曝露要因名：8-OHdG（母体尿 T2)　.</t>
  </si>
  <si>
    <t>親の身長体重、年齢、疾患歴、薬剤(FT-1)、父親の喫煙（FT-1~C3y）母親の年齢、疾患歴、薬剤、人工授精（MT-1）、母親の身長・体重、運動、ストレス(MT-1,2)、母親の喫煙（MT-1~C3y）、栄養（FFQ)、児の疾患（Dr-0m,1m, C6M~C3y）母親の栄養摂取(MT-1,2FFQ)、母児の性別、在胎週数、分娩方法（Dr0m）、身長・体重(Dr0m~C3.0y)、母乳人工栄養（C-0.5y）、児の通園状況、絵本読み聞かせ頻度、1日のTV, DVD,.携帯端末視聴時間(C-3Y)..</t>
  </si>
  <si>
    <t>高谷里依子</t>
    <phoneticPr fontId="2"/>
  </si>
  <si>
    <t>母体尿中コチニンと3歳までの体格指数の推移との関連</t>
    <phoneticPr fontId="2"/>
  </si>
  <si>
    <t>主要アウトカム：出生時、1歳、2歳及び３歳時の身長・体重　..</t>
  </si>
  <si>
    <t>主要暴露要因名：母体尿中コチニン..</t>
  </si>
  <si>
    <t>MT-1:母の身長・体重（質問４）.母の喫煙（質問28）、家族の喫煙（質問29）、同居人の喫煙（質問30）、父親の喫煙（質問31）、副流煙（質問32）.F-T1:父の身長・体重.Dr-0m:妊娠週数、出生時計測、胎盤・臍帯異常..</t>
  </si>
  <si>
    <t>（事務局にて課題番号1329より転記）課題番号1329 、1368、1336 それぞれの課題で論文化をめざす。その内容に重複がないよう、3UCで適時調整をおこなう。。執筆条件：3UC申請者らがそれぞれのUC論文の共著者となる。オウサーシップ等の調整は福島UC 島袋充生、橋本浩一センター長がとりまとめる。</t>
    <rPh sb="6" eb="8">
      <t>カダイ</t>
    </rPh>
    <rPh sb="8" eb="10">
      <t>バンゴウ</t>
    </rPh>
    <rPh sb="16" eb="18">
      <t>テンキ</t>
    </rPh>
    <phoneticPr fontId="2"/>
  </si>
  <si>
    <t>望月　美恵</t>
    <phoneticPr fontId="2"/>
  </si>
  <si>
    <t>母乳/人工乳/混合乳別の成長曲線</t>
    <phoneticPr fontId="2"/>
  </si>
  <si>
    <t>母乳栄養</t>
    <rPh sb="0" eb="2">
      <t>ボニュウ</t>
    </rPh>
    <rPh sb="2" eb="4">
      <t>エイヨウ</t>
    </rPh>
    <phoneticPr fontId="2"/>
  </si>
  <si>
    <t>主要アウトカム名：成長曲線（身長、体重、BMI）</t>
  </si>
  <si>
    <t>主要曝露要因名：母乳/人工乳/混合乳（C-6m-A-質問2, C-y1-A-質問3, 4, 5）</t>
  </si>
  <si>
    <t>母親の身長、非妊時の体重、現在の体重、今回の妊娠での胎児数（M-T1-B, Dr-T1）父親の身長・体重、妊娠時・現在の父親の職種（F-T1-A）. . . . ..</t>
  </si>
  <si>
    <t>2018年度応募課題整理番号1060の差替え</t>
    <phoneticPr fontId="2"/>
  </si>
  <si>
    <t>離乳食開始時期と成長曲線</t>
    <phoneticPr fontId="2"/>
  </si>
  <si>
    <t>離乳食時期</t>
    <rPh sb="0" eb="3">
      <t>リニュウショク</t>
    </rPh>
    <rPh sb="3" eb="5">
      <t>ジキ</t>
    </rPh>
    <phoneticPr fontId="2"/>
  </si>
  <si>
    <t>主要曝露要因名：離乳食の開始時期, 母乳/人工乳/混合乳（C-6m-A-質問2, 4, C-y1-A-質問3, 4, 5, 6）</t>
  </si>
  <si>
    <t>2018年度応募課題整理番号1059の差替え</t>
    <phoneticPr fontId="2"/>
  </si>
  <si>
    <t>１歳半子どもの両親喫煙と2歳子のビタミンD (25(OH)D測定値)の関連</t>
    <phoneticPr fontId="2"/>
  </si>
  <si>
    <t>喫煙</t>
    <rPh sb="0" eb="2">
      <t>キツエン</t>
    </rPh>
    <phoneticPr fontId="2"/>
  </si>
  <si>
    <t>アウトカム：2歳詳細調査からのビタミンD ：(25(OH)D測定値).</t>
  </si>
  <si>
    <t>C-1.5y I 質問４５喫煙に関するデータ.</t>
  </si>
  <si>
    <t>本邦における幼児ビタミンD欠乏症の実態把握</t>
    <phoneticPr fontId="2"/>
  </si>
  <si>
    <t>居住地域</t>
    <rPh sb="0" eb="2">
      <t>キョジュウ</t>
    </rPh>
    <rPh sb="2" eb="4">
      <t>チイキ</t>
    </rPh>
    <phoneticPr fontId="2"/>
  </si>
  <si>
    <t>主要アウトカム名：25-OHビタミンD（コード番号1030）..</t>
  </si>
  <si>
    <t>現在の居住地域（2歳詳細調査問診票）血液検査の季節（2歳詳細調査問診票）..</t>
  </si>
  <si>
    <t>サプリメントの摂取状況（MT2)妊娠中居住地域（MT2)妊娠中の住環境（MT2)妊娠中合併症（Dr0m）出生体重（Dr０m）出生月（Dr０m）身体活動量IPAQ(MT2)授乳状況（C-1y)離乳食の摂取状況（C-1y)子供の食事内容（C-2y）最近の日常生活および子育ての様子（C-2y）.</t>
  </si>
  <si>
    <t>2歳アレルギーと３歳貧血の関連について</t>
    <phoneticPr fontId="2"/>
  </si>
  <si>
    <t>貧血</t>
    <rPh sb="0" eb="2">
      <t>ヒンケツ</t>
    </rPh>
    <phoneticPr fontId="2"/>
  </si>
  <si>
    <t>アウトカム：１）3歳時点の質問票による貧血（鉄欠乏性貧血と鉄欠乏性貧血以外の貧血）.</t>
  </si>
  <si>
    <t>M-T1：年齢MT1_m_age、体重（M-T1質問４　MT1_0040002）、身長（M-T1質問４MT1_0040001）、喫煙（M-T1質問28　MT1_028000～MT1_0280302）、母の既往歴 (MT1.B.質問11)。Dr-T1：妊娠歴DrT1_0030001～02,.F-T1：父の既往（F-T1質問３）、　父職業（F-T1質問20）M-T2：両親の学歴 (M-T2質問110-111. MT2_1100001～MT2_1110001),.家庭年収(M-T2質問112.MT2_1120001),.Dr-0m：妊娠合併症Dr0m_0030401～19、妊娠週数birth_w_n　～ birth_d_n、分娩様式Dr0m_0020401、児の出生体重Dr0m_0020801、児の性別Dr0m_0020201、Apgar score Dr0m_0020301～02、単胎・多胎 Dr0m_0020001,. 妊娠前の体重 Dr0m_0030001, 分娩直前の体重（kg）Dr0m_0030101.Dr-1m：母親の授乳（Dr-1m質問1）、児の睡眠状況（Dr-1m質問20）、C2-y ：通園通所（C2-y 質問36)...共変量のORを論文に示さず。..</t>
  </si>
  <si>
    <t>岩井美幸</t>
    <phoneticPr fontId="2"/>
  </si>
  <si>
    <t>胎児期の金属類曝露（水銀、鉛、カドミウム、セレン、マンガン）と３歳までの心疾患（不整脈、心筋症）</t>
    <phoneticPr fontId="2"/>
  </si>
  <si>
    <t>不整脈</t>
    <rPh sb="0" eb="3">
      <t>フセイミャク</t>
    </rPh>
    <phoneticPr fontId="2"/>
  </si>
  <si>
    <t>主要アウトカム名：不整脈（1、2、3歳時質問票および先天異常のデータDr0m/Dr1M、1、2、3歳時質問票を使用）、副次アウトカム名：心筋症（1、2、3歳時質問票）.</t>
  </si>
  <si>
    <t>主要曝露要因名：母体血中金属類（水銀、セレン、カドミウム、鉛、マンガン）、　副次曝露要因名：臍帯血中金属類（水銀、セレン、カドミウム、鉛、マンガン）.</t>
  </si>
  <si>
    <t>世帯年収 (MT2, MT2_1120001)出産時年齢 (corecenter, Dr0m_m_age)妊婦飲酒 (MT2, MT2_5590001）妊婦喫煙 (MT2, MT2_0360001)妊婦受動喫煙 (MT2, MT2_0380001)妊娠高血圧 (Dr0m, Dr0m_0031344）妊娠糖尿病 (Dr0m, Dr0m_0031308）帝王切開分娩 (Dr0m, Dr0m_0020401）出生時体重 (Dr0m, Dr0m_0020801)在胎週数 (corecenter, birth_w_n)　母の職業 (MT1, MT1_0420001)父の職業 (FT1, FT1_0200101)母親の出産前体重 (corecenter, m_height)母親の身長 (corecenter, m_weightb)ビタミンＢ２の摂取 (mg) (MT2, MT2_NUT29)ナイアシンナイアシンの摂取 (mg) (MT2, MT2, MT2_NUT30)ビタミンＢ6の摂取 (mg) (MT2, MT2, MT2_NUT31)ビタミンＢ12の摂取 (μg) (MT2, MT2, MT2_NUT32)葉酸の摂取 (μg) (MT2, MT2, MT2_NUT33)魚摂取量/魚摂取頻度（MT2）不飽和脂肪酸摂取量（MT2）妊婦心疾患既往（Dr0m、MT1）父の心疾患既往（FT1）.</t>
  </si>
  <si>
    <t>坂田　晋史</t>
    <phoneticPr fontId="2"/>
  </si>
  <si>
    <t>母体ビタミンD欠乏による新生児-乳児食物蛋白誘発胃腸症の発症と3歳時の予後の検討</t>
    <phoneticPr fontId="2"/>
  </si>
  <si>
    <t>予後</t>
    <rPh sb="0" eb="2">
      <t>ヨゴ</t>
    </rPh>
    <phoneticPr fontId="2"/>
  </si>
  <si>
    <t>ビタミンD欠乏による乳児食物蛋白誘発胃腸症</t>
    <rPh sb="5" eb="7">
      <t>ケツボウ</t>
    </rPh>
    <phoneticPr fontId="2"/>
  </si>
  <si>
    <t>主要アウトカム名：C-1.5y質問9~12、２歳時非特異的IgE、特異的IgE(牛乳）副次アウトカム名：C-3y質問9,11</t>
  </si>
  <si>
    <t>主要曝露要因名：M-T2 25-0HビタミンD副次曝露要因名：2歳時 25-0HビタミンD、C-6m質問1、C-1y質問3、C-3y質問19~20（児のアトピーの有無）、CAL：児の出生時期（月）、出生体重、在胎期間、分娩様式.</t>
  </si>
  <si>
    <t>ビタミンD採血時期（月）、所属ユニットセンター（地方）</t>
  </si>
  <si>
    <t>令和3年4月1日更新
前回更新：令和2年7月16日時点</t>
    <rPh sb="0" eb="2">
      <t>レイワ</t>
    </rPh>
    <rPh sb="3" eb="4">
      <t>ネン</t>
    </rPh>
    <rPh sb="5" eb="6">
      <t>ツキ</t>
    </rPh>
    <rPh sb="7" eb="8">
      <t>ニチ</t>
    </rPh>
    <rPh sb="8" eb="10">
      <t>コウシン</t>
    </rPh>
    <rPh sb="11" eb="13">
      <t>ゼンカイ</t>
    </rPh>
    <rPh sb="13" eb="15">
      <t>コウシン</t>
    </rPh>
    <phoneticPr fontId="2"/>
  </si>
  <si>
    <r>
      <t xml:space="preserve">鳥取
</t>
    </r>
    <r>
      <rPr>
        <sz val="10"/>
        <rFont val="ＭＳ ゴシック"/>
        <family val="3"/>
        <charset val="128"/>
      </rPr>
      <t>甲信</t>
    </r>
    <rPh sb="3" eb="5">
      <t>コウシン</t>
    </rPh>
    <phoneticPr fontId="2"/>
  </si>
  <si>
    <t>柴田　英治</t>
  </si>
  <si>
    <t>産業医科大学・医学部・産婦人科・講師</t>
  </si>
  <si>
    <t>妊婦の血中金属類が出生体重および胎盤重量に与える影響</t>
  </si>
  <si>
    <t>①胎盤体重（単胎のみ）
・胎盤重量を連続変数として扱う
・分娩週数で補正した胎盤重量を連続変数として扱う
・胎盤重量或いは胎盤重量をグループ化してカテゴリカル変数として取り扱う。その際胎盤重量はmean、centileなどを用いてグループ化する。
②出生体重（単胎のみ）
・出生体重を連続変数として扱う
・分娩週数で補正した出生体重を連続変数として扱う
・出生体重或いは出生体重をグループ化してカテゴリカル変数として取り扱う。その際出生体重はmean、ｃｅｎｔｉｌｅなどを用いてグループ化する。</t>
  </si>
  <si>
    <t>測定方法：血中カドミウム濃度、ほか金属類（Hg、Pb、Mn、Se）
測定時期：出産時全固定データ
変数の型：連続変数または濃度により2-4分割しカテゴリカル変数として扱う。</t>
  </si>
  <si>
    <t>（B指定）
胎盤重量についてはＢ指定とし、解析を認める</t>
    <phoneticPr fontId="3"/>
  </si>
  <si>
    <t>A027により実施する</t>
  </si>
  <si>
    <t>執筆優先期限：2021/10月末</t>
    <rPh sb="0" eb="2">
      <t>シッピツ</t>
    </rPh>
    <rPh sb="2" eb="4">
      <t>ユウセン</t>
    </rPh>
    <rPh sb="4" eb="6">
      <t>キゲン</t>
    </rPh>
    <phoneticPr fontId="2"/>
  </si>
  <si>
    <r>
      <rPr>
        <b/>
        <sz val="12"/>
        <color rgb="FF0070C0"/>
        <rFont val="ＭＳ ゴシック"/>
        <family val="3"/>
        <charset val="128"/>
      </rPr>
      <t>令和4年2月18日更新</t>
    </r>
    <r>
      <rPr>
        <b/>
        <sz val="12"/>
        <rFont val="ＭＳ ゴシック"/>
        <family val="3"/>
        <charset val="128"/>
      </rPr>
      <t xml:space="preserve">
（前回更新日：令和3年4月1日時点）</t>
    </r>
    <rPh sb="9" eb="11">
      <t>コウシン</t>
    </rPh>
    <rPh sb="13" eb="15">
      <t>ゼンカイ</t>
    </rPh>
    <rPh sb="15" eb="17">
      <t>コウシン</t>
    </rPh>
    <rPh sb="17" eb="18">
      <t>ヒ</t>
    </rPh>
    <rPh sb="19" eb="21">
      <t>レイワ</t>
    </rPh>
    <rPh sb="22" eb="23">
      <t>ネン</t>
    </rPh>
    <rPh sb="24" eb="25">
      <t>ガツ</t>
    </rPh>
    <rPh sb="26" eb="27">
      <t>ニチ</t>
    </rPh>
    <rPh sb="27" eb="29">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</si>
</sst>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quot;¥&quot;* #,##0_ ;_ &quot;¥&quot;* \-#,##0_ ;_ &quot;¥&quot;* &quot;-&quot;_ ;_ @_ "/>
    <numFmt numFmtId="176" formatCode="[$-411]ggge&quot;年&quot;m&quot;月&quot;d&quot;日&quot;;@"/>
    <numFmt numFmtId="177" formatCode="&quot;¥&quot;#,##0_);[Red]\(&quot;¥&quot;#,##0\)"/>
    <numFmt numFmtId="178" formatCode="[$-F800]dddd\,\ mmmm\ dd\,\ yyyy"/>
    <numFmt numFmtId="179" formatCode="&quot;¥&quot;#,##0_);\(&quot;¥&quot;#,##0\)"/>
    <numFmt numFmtId="180" formatCode="_(&quot;$&quot;* #,##0_);_(&quot;$&quot;* \(#,##0\);_(&quot;$&quot;* &quot;-&quot;_);_(@_)"/>
    <numFmt numFmtId="181" formatCode="0_);[Red]\(0\)"/>
    <numFmt numFmtId="182" formatCode="yyyy/m/d;@"/>
    <numFmt numFmtId="183" formatCode="[$-411]ge\.m\.d;@"/>
  </numFmts>
  <fonts count="7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游ゴシック"/>
      <family val="3"/>
      <charset val="128"/>
      <scheme val="minor"/>
    </font>
    <font>
      <u/>
      <sz val="11"/>
      <color indexed="12"/>
      <name val="Times New Roman"/>
      <family val="1"/>
    </font>
    <font>
      <sz val="11"/>
      <name val="Times New Roman"/>
      <family val="1"/>
    </font>
    <font>
      <b/>
      <sz val="12"/>
      <name val="ＭＳ ゴシック"/>
      <family val="3"/>
      <charset val="128"/>
    </font>
    <font>
      <b/>
      <sz val="12"/>
      <color rgb="FFFF0000"/>
      <name val="ＭＳ ゴシック"/>
      <family val="3"/>
      <charset val="128"/>
    </font>
    <font>
      <strike/>
      <sz val="10"/>
      <name val="ＭＳ ゴシック"/>
      <family val="3"/>
      <charset val="128"/>
    </font>
    <font>
      <sz val="11"/>
      <color theme="1"/>
      <name val="游ゴシック"/>
      <family val="3"/>
      <charset val="128"/>
      <scheme val="minor"/>
    </font>
    <font>
      <sz val="11"/>
      <color theme="1"/>
      <name val="Meiryo UI"/>
      <family val="3"/>
      <charset val="128"/>
    </font>
    <font>
      <sz val="17"/>
      <color theme="0"/>
      <name val="Meiryo UI"/>
      <family val="3"/>
      <charset val="128"/>
    </font>
    <font>
      <sz val="11"/>
      <color rgb="FF0B744D"/>
      <name val="Meiryo UI"/>
      <family val="3"/>
      <charset val="128"/>
    </font>
    <font>
      <sz val="72"/>
      <color theme="0"/>
      <name val="Meiryo UI"/>
      <family val="3"/>
      <charset val="128"/>
    </font>
    <font>
      <sz val="11"/>
      <color theme="0"/>
      <name val="Meiryo UI"/>
      <family val="3"/>
      <charset val="128"/>
    </font>
    <font>
      <sz val="12"/>
      <color theme="1" tint="0.249977111117893"/>
      <name val="Meiryo UI"/>
      <family val="3"/>
      <charset val="128"/>
    </font>
    <font>
      <sz val="26"/>
      <color theme="2" tint="-0.749992370372631"/>
      <name val="Meiryo UI"/>
      <family val="3"/>
      <charset val="128"/>
    </font>
    <font>
      <b/>
      <sz val="11"/>
      <color theme="1"/>
      <name val="Meiryo UI"/>
      <family val="3"/>
      <charset val="128"/>
    </font>
    <font>
      <sz val="24"/>
      <color theme="1"/>
      <name val="Meiryo UI"/>
      <family val="3"/>
      <charset val="128"/>
    </font>
    <font>
      <sz val="12"/>
      <color theme="1"/>
      <name val="Meiryo UI"/>
      <family val="3"/>
      <charset val="128"/>
    </font>
    <font>
      <u/>
      <sz val="11"/>
      <color theme="10"/>
      <name val="Meiryo UI"/>
      <family val="3"/>
      <charset val="128"/>
    </font>
    <font>
      <u/>
      <sz val="11"/>
      <color theme="0"/>
      <name val="Meiryo UI"/>
      <family val="3"/>
      <charset val="128"/>
    </font>
    <font>
      <sz val="16"/>
      <name val="ＭＳ ゴシック"/>
      <family val="3"/>
      <charset val="128"/>
    </font>
    <font>
      <b/>
      <sz val="16"/>
      <name val="ＭＳ ゴシック"/>
      <family val="3"/>
      <charset val="128"/>
    </font>
    <font>
      <sz val="14"/>
      <name val="ＭＳ ゴシック"/>
      <family val="3"/>
      <charset val="128"/>
    </font>
    <font>
      <sz val="12"/>
      <name val="ＭＳ ゴシック"/>
      <family val="3"/>
      <charset val="128"/>
    </font>
    <font>
      <sz val="20"/>
      <name val="ＭＳ ゴシック"/>
      <family val="3"/>
      <charset val="128"/>
    </font>
    <font>
      <sz val="11"/>
      <name val="ＭＳ ゴシック"/>
      <family val="3"/>
      <charset val="128"/>
    </font>
    <font>
      <sz val="10"/>
      <color rgb="FF0070C0"/>
      <name val="ＭＳ ゴシック"/>
      <family val="3"/>
      <charset val="128"/>
    </font>
    <font>
      <b/>
      <sz val="12"/>
      <color rgb="FF0070C0"/>
      <name val="ＭＳ ゴシック"/>
      <family val="3"/>
      <charset val="128"/>
    </font>
    <font>
      <b/>
      <sz val="28"/>
      <name val="ＭＳ ゴシック"/>
      <family val="3"/>
      <charset val="128"/>
    </font>
    <font>
      <sz val="11"/>
      <name val="游ゴシック"/>
      <family val="2"/>
      <charset val="128"/>
      <scheme val="minor"/>
    </font>
    <font>
      <b/>
      <sz val="10"/>
      <name val="ＭＳ ゴシック"/>
      <family val="3"/>
      <charset val="128"/>
    </font>
    <font>
      <sz val="11"/>
      <name val="游ゴシック"/>
      <family val="2"/>
      <scheme val="minor"/>
    </font>
    <font>
      <sz val="10"/>
      <color rgb="FF0070C0"/>
      <name val="ＭＳ Ｐゴシック"/>
      <family val="3"/>
      <charset val="128"/>
    </font>
    <font>
      <u/>
      <sz val="11"/>
      <color theme="10"/>
      <name val="游ゴシック"/>
      <family val="2"/>
      <charset val="128"/>
      <scheme val="minor"/>
    </font>
    <font>
      <sz val="6"/>
      <name val="ＭＳ Ｐ明朝"/>
      <family val="1"/>
      <charset val="128"/>
    </font>
    <font>
      <sz val="11"/>
      <color rgb="FF0070C0"/>
      <name val="游ゴシック"/>
      <family val="2"/>
      <charset val="128"/>
      <scheme val="minor"/>
    </font>
    <font>
      <sz val="8"/>
      <color theme="1"/>
      <name val="ＭＳ ゴシック"/>
      <family val="3"/>
      <charset val="128"/>
    </font>
    <font>
      <sz val="8"/>
      <name val="ＭＳ ゴシック"/>
      <family val="3"/>
      <charset val="128"/>
    </font>
    <font>
      <sz val="10"/>
      <color rgb="FFFF0000"/>
      <name val="ＭＳ ゴシック"/>
      <family val="3"/>
      <charset val="128"/>
    </font>
    <font>
      <b/>
      <sz val="12"/>
      <color rgb="FF0000FF"/>
      <name val="ＭＳ ゴシック"/>
      <family val="3"/>
      <charset val="128"/>
    </font>
    <font>
      <b/>
      <sz val="10"/>
      <color rgb="FFFF0000"/>
      <name val="ＭＳ Ｐゴシック"/>
      <family val="3"/>
      <charset val="128"/>
    </font>
    <font>
      <sz val="10"/>
      <color theme="1"/>
      <name val="ＭＳ ゴシック"/>
      <family val="3"/>
      <charset val="128"/>
    </font>
    <font>
      <sz val="8"/>
      <color rgb="FFFF0000"/>
      <name val="ＭＳ 明朝"/>
      <family val="1"/>
      <charset val="128"/>
    </font>
    <font>
      <sz val="10"/>
      <name val="ＭＳ 明朝"/>
      <family val="1"/>
      <charset val="128"/>
    </font>
    <font>
      <b/>
      <sz val="10"/>
      <color rgb="FF0070C0"/>
      <name val="ＭＳ ゴシック"/>
      <family val="3"/>
      <charset val="128"/>
    </font>
    <font>
      <sz val="11"/>
      <color theme="1"/>
      <name val="游ゴシック"/>
      <family val="2"/>
      <scheme val="minor"/>
    </font>
    <font>
      <strike/>
      <sz val="10"/>
      <name val="游ゴシック Light"/>
      <family val="3"/>
      <charset val="128"/>
    </font>
    <font>
      <b/>
      <strike/>
      <sz val="10"/>
      <color rgb="FF0070C0"/>
      <name val="游ゴシック Light"/>
      <family val="3"/>
      <charset val="128"/>
    </font>
    <font>
      <strike/>
      <sz val="6"/>
      <name val="游ゴシック Light"/>
      <family val="3"/>
      <charset val="128"/>
    </font>
    <font>
      <strike/>
      <sz val="8"/>
      <name val="ＭＳ ゴシック"/>
      <family val="3"/>
      <charset val="128"/>
    </font>
    <font>
      <sz val="6"/>
      <name val="ＭＳ ゴシック"/>
      <family val="3"/>
      <charset val="128"/>
    </font>
    <font>
      <sz val="9"/>
      <name val="游ゴシック"/>
      <family val="3"/>
      <charset val="128"/>
      <scheme val="minor"/>
    </font>
    <font>
      <strike/>
      <sz val="10"/>
      <name val="游ゴシック"/>
      <family val="2"/>
      <charset val="128"/>
      <scheme val="minor"/>
    </font>
    <font>
      <strike/>
      <sz val="8"/>
      <color rgb="FFFF0000"/>
      <name val="ＭＳ ゴシック"/>
      <family val="3"/>
      <charset val="128"/>
    </font>
    <font>
      <sz val="10"/>
      <name val="游ゴシック"/>
      <family val="2"/>
      <charset val="128"/>
      <scheme val="minor"/>
    </font>
    <font>
      <sz val="8"/>
      <name val="ＭＳ 明朝"/>
      <family val="1"/>
      <charset val="128"/>
    </font>
    <font>
      <b/>
      <sz val="10"/>
      <color rgb="FFFF0000"/>
      <name val="ＭＳ ゴシック"/>
      <family val="3"/>
      <charset val="128"/>
    </font>
    <font>
      <sz val="10"/>
      <color theme="1"/>
      <name val="ＭＳ Ｐゴシック"/>
      <family val="3"/>
      <charset val="128"/>
    </font>
    <font>
      <sz val="10"/>
      <name val="ＭＳ Ｐゴシック"/>
      <family val="3"/>
      <charset val="128"/>
    </font>
    <font>
      <sz val="10"/>
      <color rgb="FF0000FF"/>
      <name val="ＭＳ Ｐゴシック"/>
      <family val="3"/>
      <charset val="128"/>
    </font>
    <font>
      <b/>
      <sz val="12"/>
      <color theme="1"/>
      <name val="ＭＳ Ｐゴシック"/>
      <family val="3"/>
      <charset val="128"/>
    </font>
    <font>
      <b/>
      <sz val="12"/>
      <color rgb="FF0000FF"/>
      <name val="ＭＳ Ｐゴシック"/>
      <family val="3"/>
      <charset val="128"/>
    </font>
    <font>
      <b/>
      <sz val="12"/>
      <color rgb="FFFF0000"/>
      <name val="ＭＳ Ｐゴシック"/>
      <family val="3"/>
      <charset val="128"/>
    </font>
    <font>
      <b/>
      <sz val="10"/>
      <name val="ＭＳ Ｐゴシック"/>
      <family val="3"/>
      <charset val="128"/>
    </font>
    <font>
      <b/>
      <sz val="10"/>
      <color rgb="FF0070C0"/>
      <name val="ＭＳ Ｐゴシック"/>
      <family val="3"/>
      <charset val="128"/>
    </font>
    <font>
      <strike/>
      <sz val="10"/>
      <name val="ＭＳ Ｐゴシック"/>
      <family val="3"/>
      <charset val="128"/>
    </font>
    <font>
      <sz val="8"/>
      <name val="游ゴシック"/>
      <family val="3"/>
      <charset val="128"/>
      <scheme val="minor"/>
    </font>
    <font>
      <sz val="10"/>
      <name val="游ゴシック"/>
      <family val="3"/>
      <charset val="128"/>
      <scheme val="minor"/>
    </font>
    <font>
      <sz val="11"/>
      <name val="游ゴシック"/>
      <family val="3"/>
      <charset val="128"/>
      <scheme val="minor"/>
    </font>
    <font>
      <sz val="10.5"/>
      <name val="ＭＳ Ｐ明朝"/>
      <family val="1"/>
      <charset val="128"/>
    </font>
    <font>
      <sz val="9"/>
      <name val="ＭＳ ゴシック"/>
      <family val="3"/>
      <charset val="128"/>
    </font>
  </fonts>
  <fills count="16">
    <fill>
      <patternFill patternType="none"/>
    </fill>
    <fill>
      <patternFill patternType="gray125"/>
    </fill>
    <fill>
      <patternFill patternType="solid">
        <fgColor rgb="FFFFFF00"/>
        <bgColor indexed="64"/>
      </patternFill>
    </fill>
    <fill>
      <patternFill patternType="solid">
        <fgColor rgb="FF21734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39966"/>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66"/>
        <bgColor indexed="64"/>
      </patternFill>
    </fill>
  </fills>
  <borders count="23">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ck">
        <color rgb="FFF4B183"/>
      </left>
      <right style="thick">
        <color rgb="FFF4B183"/>
      </right>
      <top style="thick">
        <color rgb="FFF4B183"/>
      </top>
      <bottom style="thick">
        <color rgb="FFF4B183"/>
      </bottom>
      <diagonal/>
    </border>
    <border>
      <left/>
      <right style="thin">
        <color rgb="FF339966"/>
      </right>
      <top/>
      <bottom/>
      <diagonal/>
    </border>
    <border>
      <left/>
      <right style="thin">
        <color rgb="FF339966"/>
      </right>
      <top/>
      <bottom style="thin">
        <color rgb="FF339966"/>
      </bottom>
      <diagonal/>
    </border>
    <border>
      <left/>
      <right/>
      <top/>
      <bottom style="thin">
        <color rgb="FF339966"/>
      </bottom>
      <diagonal/>
    </border>
    <border>
      <left style="thin">
        <color rgb="FF339966"/>
      </left>
      <right/>
      <top/>
      <bottom style="thin">
        <color rgb="FF339966"/>
      </bottom>
      <diagonal/>
    </border>
    <border>
      <left style="thin">
        <color rgb="FF339966"/>
      </left>
      <right/>
      <top/>
      <bottom/>
      <diagonal/>
    </border>
    <border>
      <left/>
      <right/>
      <top style="thin">
        <color rgb="FF339966"/>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5">
    <xf numFmtId="0" fontId="0" fillId="0" borderId="0">
      <alignment vertical="center"/>
    </xf>
    <xf numFmtId="0" fontId="4" fillId="0" borderId="0" applyNumberFormat="0" applyFill="0" applyBorder="0" applyAlignment="0" applyProtection="0">
      <alignment vertical="top"/>
      <protection locked="0"/>
    </xf>
    <xf numFmtId="0" fontId="5" fillId="0" borderId="0">
      <alignment vertical="center"/>
    </xf>
    <xf numFmtId="0" fontId="9" fillId="0" borderId="0">
      <alignment vertical="center"/>
    </xf>
    <xf numFmtId="0" fontId="10" fillId="0" borderId="0"/>
    <xf numFmtId="0" fontId="11" fillId="3" borderId="0" applyNumberFormat="0" applyProtection="0">
      <alignment horizontal="left" wrapText="1" indent="4"/>
    </xf>
    <xf numFmtId="0" fontId="12" fillId="3" borderId="0" applyNumberFormat="0" applyProtection="0">
      <alignment horizontal="left" wrapText="1" indent="4"/>
    </xf>
    <xf numFmtId="0" fontId="13" fillId="3" borderId="0" applyNumberFormat="0" applyBorder="0" applyProtection="0">
      <alignment horizontal="left" indent="1"/>
    </xf>
    <xf numFmtId="0" fontId="12" fillId="0" borderId="0" applyFill="0" applyBorder="0">
      <alignment wrapText="1"/>
    </xf>
    <xf numFmtId="0" fontId="14" fillId="0" borderId="0"/>
    <xf numFmtId="0" fontId="10" fillId="4" borderId="7"/>
    <xf numFmtId="0" fontId="10" fillId="5" borderId="5"/>
    <xf numFmtId="0" fontId="10" fillId="4" borderId="0"/>
    <xf numFmtId="0" fontId="14" fillId="6" borderId="0" applyNumberFormat="0" applyBorder="0" applyProtection="0"/>
    <xf numFmtId="0" fontId="17" fillId="0" borderId="0" applyNumberFormat="0" applyFill="0" applyBorder="0" applyAlignment="0" applyProtection="0"/>
    <xf numFmtId="0" fontId="10" fillId="0" borderId="2" applyNumberFormat="0" applyFont="0" applyFill="0" applyAlignment="0"/>
    <xf numFmtId="0" fontId="10" fillId="0" borderId="8" applyNumberFormat="0" applyFont="0" applyFill="0" applyAlignment="0"/>
    <xf numFmtId="0" fontId="10" fillId="0" borderId="11" applyNumberFormat="0" applyFont="0" applyFill="0"/>
    <xf numFmtId="0" fontId="10" fillId="0" borderId="12" applyNumberFormat="0" applyFont="0" applyFill="0" applyAlignment="0"/>
    <xf numFmtId="178" fontId="10" fillId="0" borderId="0" applyFont="0" applyFill="0" applyBorder="0" applyAlignment="0"/>
    <xf numFmtId="177" fontId="10" fillId="2" borderId="0" applyFont="0" applyBorder="0" applyAlignment="0"/>
    <xf numFmtId="179" fontId="10" fillId="0" borderId="0" applyFont="0" applyFill="0" applyBorder="0" applyAlignment="0" applyProtection="0"/>
    <xf numFmtId="42" fontId="10" fillId="0" borderId="0" applyFont="0" applyFill="0" applyBorder="0" applyAlignment="0" applyProtection="0"/>
    <xf numFmtId="0" fontId="20" fillId="0" borderId="0" applyNumberFormat="0" applyFill="0" applyBorder="0" applyAlignment="0" applyProtection="0"/>
    <xf numFmtId="0" fontId="35" fillId="0" borderId="0" applyNumberFormat="0" applyFill="0" applyBorder="0" applyAlignment="0" applyProtection="0">
      <alignment vertical="center"/>
    </xf>
  </cellStyleXfs>
  <cellXfs count="426">
    <xf numFmtId="0" fontId="0" fillId="0" borderId="0" xfId="0">
      <alignment vertical="center"/>
    </xf>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vertical="top"/>
    </xf>
    <xf numFmtId="0" fontId="6" fillId="0" borderId="0" xfId="0" applyFont="1" applyAlignment="1"/>
    <xf numFmtId="0" fontId="10" fillId="0" borderId="0" xfId="4" applyFont="1"/>
    <xf numFmtId="0" fontId="11" fillId="3" borderId="0" xfId="5" applyFont="1">
      <alignment horizontal="left" wrapText="1" indent="4"/>
    </xf>
    <xf numFmtId="0" fontId="12" fillId="3" borderId="0" xfId="6" applyFont="1">
      <alignment horizontal="left" wrapText="1" indent="4"/>
    </xf>
    <xf numFmtId="0" fontId="13" fillId="3" borderId="0" xfId="7" applyFont="1">
      <alignment horizontal="left" indent="1"/>
    </xf>
    <xf numFmtId="0" fontId="12" fillId="3" borderId="0" xfId="8" applyFont="1" applyFill="1" applyAlignment="1">
      <alignment wrapText="1"/>
    </xf>
    <xf numFmtId="0" fontId="10" fillId="0" borderId="0" xfId="4" applyFont="1" applyAlignment="1"/>
    <xf numFmtId="0" fontId="14" fillId="0" borderId="0" xfId="9" applyFont="1"/>
    <xf numFmtId="0" fontId="14" fillId="0" borderId="0" xfId="9" applyFont="1" applyAlignment="1">
      <alignment wrapText="1"/>
    </xf>
    <xf numFmtId="0" fontId="10" fillId="4" borderId="7" xfId="10" applyFont="1"/>
    <xf numFmtId="0" fontId="10" fillId="0" borderId="0" xfId="4" applyFont="1" applyAlignment="1">
      <alignment horizontal="left" indent="1"/>
    </xf>
    <xf numFmtId="0" fontId="10" fillId="5" borderId="5" xfId="11" applyFont="1"/>
    <xf numFmtId="0" fontId="10" fillId="4" borderId="0" xfId="12" applyFont="1"/>
    <xf numFmtId="0" fontId="14" fillId="6" borderId="0" xfId="13" applyFont="1"/>
    <xf numFmtId="0" fontId="10" fillId="0" borderId="0" xfId="4" applyFont="1" applyAlignment="1">
      <alignment horizontal="left"/>
    </xf>
    <xf numFmtId="0" fontId="15" fillId="0" borderId="0" xfId="4" applyFont="1" applyAlignment="1">
      <alignment horizontal="left"/>
    </xf>
    <xf numFmtId="0" fontId="15" fillId="0" borderId="0" xfId="4" applyFont="1" applyAlignment="1"/>
    <xf numFmtId="0" fontId="16" fillId="0" borderId="0" xfId="4" applyFont="1" applyAlignment="1"/>
    <xf numFmtId="0" fontId="14" fillId="0" borderId="0" xfId="9"/>
    <xf numFmtId="0" fontId="17" fillId="4" borderId="0" xfId="14" applyFont="1" applyFill="1"/>
    <xf numFmtId="0" fontId="10" fillId="4" borderId="2" xfId="15" applyFont="1" applyFill="1"/>
    <xf numFmtId="0" fontId="10" fillId="0" borderId="0" xfId="4" applyFont="1" applyBorder="1" applyAlignment="1"/>
    <xf numFmtId="0" fontId="10" fillId="0" borderId="0" xfId="4" applyFont="1" applyBorder="1"/>
    <xf numFmtId="0" fontId="14" fillId="6" borderId="0" xfId="13" applyFont="1" applyBorder="1"/>
    <xf numFmtId="0" fontId="10" fillId="0" borderId="6" xfId="4" applyFont="1" applyBorder="1"/>
    <xf numFmtId="0" fontId="10" fillId="0" borderId="2" xfId="15" applyFont="1"/>
    <xf numFmtId="0" fontId="10" fillId="0" borderId="0" xfId="4" applyFont="1" applyBorder="1" applyAlignment="1">
      <alignment horizontal="left"/>
    </xf>
    <xf numFmtId="0" fontId="10" fillId="0" borderId="9" xfId="16" applyFont="1" applyFill="1" applyBorder="1"/>
    <xf numFmtId="0" fontId="10" fillId="0" borderId="10" xfId="4" applyFont="1" applyFill="1" applyBorder="1"/>
    <xf numFmtId="0" fontId="10" fillId="0" borderId="11" xfId="17" applyFont="1" applyFill="1"/>
    <xf numFmtId="0" fontId="10" fillId="0" borderId="8" xfId="16" applyFont="1" applyFill="1"/>
    <xf numFmtId="0" fontId="10" fillId="0" borderId="0" xfId="4" applyFont="1" applyFill="1" applyBorder="1"/>
    <xf numFmtId="0" fontId="10" fillId="0" borderId="12" xfId="18" applyFont="1" applyFill="1"/>
    <xf numFmtId="0" fontId="10" fillId="0" borderId="13" xfId="4" applyFont="1" applyFill="1" applyBorder="1"/>
    <xf numFmtId="177" fontId="10" fillId="0" borderId="0" xfId="4" applyNumberFormat="1" applyFont="1" applyFill="1"/>
    <xf numFmtId="0" fontId="10" fillId="0" borderId="0" xfId="4" applyFont="1" applyFill="1"/>
    <xf numFmtId="178" fontId="0" fillId="0" borderId="0" xfId="19" applyFont="1"/>
    <xf numFmtId="0" fontId="10" fillId="0" borderId="0" xfId="4"/>
    <xf numFmtId="177" fontId="0" fillId="2" borderId="0" xfId="20" applyNumberFormat="1" applyFont="1"/>
    <xf numFmtId="179" fontId="10" fillId="0" borderId="0" xfId="21" applyFont="1"/>
    <xf numFmtId="179" fontId="10" fillId="4" borderId="0" xfId="21" applyFont="1" applyFill="1"/>
    <xf numFmtId="0" fontId="10" fillId="4" borderId="0" xfId="4" applyFont="1" applyFill="1"/>
    <xf numFmtId="179" fontId="0" fillId="0" borderId="0" xfId="21" applyFont="1"/>
    <xf numFmtId="0" fontId="10" fillId="4" borderId="0" xfId="4" applyFill="1"/>
    <xf numFmtId="0" fontId="14" fillId="6" borderId="0" xfId="13"/>
    <xf numFmtId="179" fontId="0" fillId="4" borderId="0" xfId="21" applyFont="1" applyFill="1"/>
    <xf numFmtId="0" fontId="10" fillId="4" borderId="0" xfId="12" applyNumberFormat="1" applyFont="1" applyFill="1" applyBorder="1" applyAlignment="1"/>
    <xf numFmtId="0" fontId="14" fillId="6" borderId="0" xfId="13" applyNumberFormat="1" applyFont="1" applyFill="1" applyBorder="1" applyAlignment="1"/>
    <xf numFmtId="179" fontId="10" fillId="0" borderId="0" xfId="21" applyFont="1" applyAlignment="1"/>
    <xf numFmtId="179" fontId="10" fillId="4" borderId="0" xfId="21" applyFont="1" applyFill="1" applyAlignment="1"/>
    <xf numFmtId="0" fontId="14" fillId="6" borderId="0" xfId="4" applyFont="1" applyFill="1" applyAlignment="1"/>
    <xf numFmtId="0" fontId="14" fillId="6" borderId="0" xfId="4" applyFont="1" applyFill="1"/>
    <xf numFmtId="42" fontId="0" fillId="0" borderId="0" xfId="22" applyFont="1" applyAlignment="1">
      <alignment horizontal="right"/>
    </xf>
    <xf numFmtId="179" fontId="10" fillId="0" borderId="0" xfId="4" applyNumberFormat="1"/>
    <xf numFmtId="0" fontId="10" fillId="0" borderId="0" xfId="4" applyAlignment="1">
      <alignment horizontal="left"/>
    </xf>
    <xf numFmtId="0" fontId="10" fillId="0" borderId="0" xfId="4" pivotButton="1"/>
    <xf numFmtId="0" fontId="18" fillId="0" borderId="0" xfId="4" applyFont="1" applyAlignment="1">
      <alignment vertical="center"/>
    </xf>
    <xf numFmtId="0" fontId="18" fillId="0" borderId="0" xfId="4" applyFont="1"/>
    <xf numFmtId="0" fontId="19" fillId="0" borderId="0" xfId="4" applyFont="1"/>
    <xf numFmtId="0" fontId="21" fillId="0" borderId="0" xfId="23" applyFont="1"/>
    <xf numFmtId="0" fontId="23" fillId="0" borderId="0" xfId="0" applyFont="1" applyAlignment="1"/>
    <xf numFmtId="0" fontId="25" fillId="0" borderId="0" xfId="0" applyFont="1" applyAlignment="1">
      <alignment horizontal="left" vertical="top"/>
    </xf>
    <xf numFmtId="0" fontId="22" fillId="0" borderId="0" xfId="0" applyFont="1" applyAlignment="1">
      <alignment horizontal="left" vertical="top"/>
    </xf>
    <xf numFmtId="0" fontId="6" fillId="0" borderId="2" xfId="0" applyFont="1" applyBorder="1" applyAlignment="1">
      <alignment horizontal="left" vertical="top"/>
    </xf>
    <xf numFmtId="0" fontId="1" fillId="0" borderId="0" xfId="0" applyFont="1" applyAlignment="1">
      <alignment vertical="top" wrapText="1"/>
    </xf>
    <xf numFmtId="0" fontId="8" fillId="0" borderId="3" xfId="0" applyFont="1" applyBorder="1" applyAlignment="1">
      <alignment vertical="top" wrapText="1"/>
    </xf>
    <xf numFmtId="0" fontId="1" fillId="0" borderId="0" xfId="0" applyFont="1" applyAlignment="1">
      <alignment horizontal="left" vertical="top" wrapText="1"/>
    </xf>
    <xf numFmtId="0" fontId="22" fillId="0" borderId="0" xfId="0" applyFont="1" applyAlignment="1">
      <alignment horizontal="center" vertical="center"/>
    </xf>
    <xf numFmtId="0" fontId="6" fillId="0" borderId="2" xfId="0" applyFont="1" applyBorder="1" applyAlignment="1">
      <alignment horizontal="right" vertical="center"/>
    </xf>
    <xf numFmtId="0" fontId="30" fillId="0" borderId="2" xfId="0" applyFont="1" applyBorder="1" applyAlignment="1">
      <alignment vertical="center" wrapText="1"/>
    </xf>
    <xf numFmtId="0" fontId="23" fillId="0" borderId="2" xfId="0" applyFont="1" applyBorder="1" applyAlignment="1">
      <alignment vertical="center" wrapText="1"/>
    </xf>
    <xf numFmtId="0" fontId="6" fillId="0" borderId="0" xfId="0" applyFont="1" applyAlignment="1">
      <alignment vertical="center" wrapText="1"/>
    </xf>
    <xf numFmtId="49" fontId="25" fillId="0" borderId="3" xfId="0" applyNumberFormat="1" applyFont="1" applyBorder="1" applyAlignment="1">
      <alignment horizontal="left" vertical="top" wrapText="1"/>
    </xf>
    <xf numFmtId="0" fontId="25" fillId="0" borderId="3" xfId="0" applyFont="1" applyBorder="1" applyAlignment="1">
      <alignment horizontal="left" vertical="top" wrapText="1"/>
    </xf>
    <xf numFmtId="0" fontId="25" fillId="0" borderId="3" xfId="0" applyFont="1" applyBorder="1" applyAlignment="1">
      <alignment horizontal="left" vertical="top"/>
    </xf>
    <xf numFmtId="49" fontId="25" fillId="0" borderId="4" xfId="0" applyNumberFormat="1" applyFont="1" applyBorder="1" applyAlignment="1">
      <alignment vertical="top" wrapText="1"/>
    </xf>
    <xf numFmtId="0" fontId="24" fillId="0" borderId="3" xfId="0" applyFont="1" applyBorder="1" applyAlignment="1">
      <alignment horizontal="left" vertical="top" wrapText="1"/>
    </xf>
    <xf numFmtId="0" fontId="26" fillId="0" borderId="3" xfId="0" applyFont="1" applyBorder="1" applyAlignment="1">
      <alignment horizontal="left" vertical="top" wrapText="1"/>
    </xf>
    <xf numFmtId="0" fontId="26" fillId="0" borderId="3" xfId="0" applyFont="1" applyBorder="1" applyAlignment="1">
      <alignment horizontal="left" vertical="top"/>
    </xf>
    <xf numFmtId="0" fontId="26" fillId="0" borderId="0" xfId="0" applyFont="1" applyAlignment="1">
      <alignment horizontal="left" vertical="top"/>
    </xf>
    <xf numFmtId="14" fontId="1" fillId="0" borderId="3" xfId="0" applyNumberFormat="1" applyFont="1" applyBorder="1" applyAlignment="1">
      <alignment horizontal="left" vertical="top" wrapText="1"/>
    </xf>
    <xf numFmtId="176" fontId="1" fillId="0" borderId="3" xfId="0" applyNumberFormat="1" applyFont="1" applyBorder="1" applyAlignment="1">
      <alignment horizontal="left" vertical="top"/>
    </xf>
    <xf numFmtId="0" fontId="1" fillId="0" borderId="1" xfId="0" applyFont="1" applyBorder="1" applyAlignment="1">
      <alignment horizontal="left" vertical="top" wrapText="1"/>
    </xf>
    <xf numFmtId="0" fontId="1" fillId="0" borderId="14" xfId="0" applyFont="1" applyBorder="1" applyAlignment="1">
      <alignment horizontal="left" vertical="top" wrapText="1"/>
    </xf>
    <xf numFmtId="0" fontId="1" fillId="0" borderId="4" xfId="0" applyFont="1" applyBorder="1" applyAlignment="1">
      <alignment horizontal="left" vertical="top" wrapText="1"/>
    </xf>
    <xf numFmtId="0" fontId="31" fillId="0" borderId="0" xfId="0" applyFont="1" applyAlignment="1">
      <alignment horizontal="left" vertical="top" wrapText="1"/>
    </xf>
    <xf numFmtId="0" fontId="32" fillId="0" borderId="3" xfId="0" applyFont="1" applyBorder="1" applyAlignment="1">
      <alignment horizontal="left" vertical="top"/>
    </xf>
    <xf numFmtId="0" fontId="1" fillId="0" borderId="1" xfId="0" applyFont="1" applyBorder="1" applyAlignment="1">
      <alignment vertical="top" wrapText="1"/>
    </xf>
    <xf numFmtId="0" fontId="33" fillId="0" borderId="0" xfId="0" applyFont="1" applyAlignment="1">
      <alignment horizontal="left" vertical="top" wrapText="1"/>
    </xf>
    <xf numFmtId="0" fontId="27" fillId="0" borderId="3" xfId="0" applyFont="1" applyBorder="1" applyAlignment="1">
      <alignment horizontal="left" vertical="top" wrapText="1"/>
    </xf>
    <xf numFmtId="0" fontId="1" fillId="0" borderId="1" xfId="0" applyFont="1" applyBorder="1" applyAlignment="1">
      <alignment horizontal="left" vertical="top"/>
    </xf>
    <xf numFmtId="0" fontId="22" fillId="0" borderId="16" xfId="0" applyFont="1" applyBorder="1">
      <alignment vertical="center"/>
    </xf>
    <xf numFmtId="0" fontId="25" fillId="0" borderId="1" xfId="0" applyFont="1" applyBorder="1" applyAlignment="1">
      <alignment horizontal="left" vertical="top" wrapText="1"/>
    </xf>
    <xf numFmtId="0" fontId="1" fillId="0" borderId="15" xfId="0" applyFont="1" applyBorder="1" applyAlignment="1">
      <alignment horizontal="left" vertical="top" wrapText="1"/>
    </xf>
    <xf numFmtId="14" fontId="1" fillId="0" borderId="3" xfId="0" applyNumberFormat="1" applyFont="1" applyBorder="1" applyAlignment="1">
      <alignment vertical="top" wrapText="1"/>
    </xf>
    <xf numFmtId="0" fontId="1" fillId="7" borderId="3" xfId="0" applyFont="1" applyFill="1" applyBorder="1" applyAlignment="1">
      <alignment horizontal="left" vertical="top" wrapText="1"/>
    </xf>
    <xf numFmtId="0" fontId="1" fillId="7" borderId="1" xfId="0" applyFont="1" applyFill="1" applyBorder="1" applyAlignment="1">
      <alignment horizontal="left" vertical="top" wrapText="1"/>
    </xf>
    <xf numFmtId="0" fontId="25" fillId="0" borderId="0" xfId="0" applyFont="1" applyFill="1" applyAlignment="1">
      <alignment horizontal="left" vertical="top"/>
    </xf>
    <xf numFmtId="0" fontId="25" fillId="0" borderId="0" xfId="0" applyFont="1" applyFill="1" applyBorder="1" applyAlignment="1">
      <alignment horizontal="right" vertical="center"/>
    </xf>
    <xf numFmtId="0" fontId="22" fillId="0" borderId="0" xfId="0" applyFont="1" applyFill="1" applyAlignment="1">
      <alignment horizontal="left" vertical="top"/>
    </xf>
    <xf numFmtId="0" fontId="25" fillId="0" borderId="0" xfId="0" applyFont="1" applyFill="1" applyBorder="1" applyAlignment="1">
      <alignment horizontal="left" vertical="top"/>
    </xf>
    <xf numFmtId="0" fontId="6" fillId="0" borderId="0" xfId="0" applyFont="1" applyFill="1" applyBorder="1" applyAlignment="1"/>
    <xf numFmtId="0" fontId="6" fillId="0" borderId="0" xfId="0" applyFont="1" applyFill="1" applyAlignment="1">
      <alignment horizontal="right" vertical="top"/>
    </xf>
    <xf numFmtId="0" fontId="6" fillId="0" borderId="0" xfId="0" applyFont="1" applyFill="1" applyBorder="1" applyAlignment="1">
      <alignment horizontal="center" vertical="top"/>
    </xf>
    <xf numFmtId="0" fontId="6" fillId="0" borderId="2" xfId="0" applyFont="1" applyFill="1" applyBorder="1" applyAlignment="1">
      <alignment horizontal="left" vertical="top"/>
    </xf>
    <xf numFmtId="0" fontId="6" fillId="0" borderId="2" xfId="0" applyFont="1" applyBorder="1" applyAlignment="1">
      <alignment horizontal="right" vertical="center" wrapText="1"/>
    </xf>
    <xf numFmtId="0" fontId="6" fillId="0" borderId="0" xfId="0" applyFont="1" applyFill="1" applyBorder="1" applyAlignment="1">
      <alignment vertical="center" wrapText="1"/>
    </xf>
    <xf numFmtId="49" fontId="27" fillId="0" borderId="3" xfId="0" applyNumberFormat="1" applyFont="1" applyFill="1" applyBorder="1" applyAlignment="1">
      <alignment horizontal="left" vertical="top" wrapText="1"/>
    </xf>
    <xf numFmtId="49" fontId="27" fillId="0" borderId="4" xfId="0" applyNumberFormat="1" applyFont="1" applyFill="1" applyBorder="1" applyAlignment="1">
      <alignment vertical="top" wrapText="1"/>
    </xf>
    <xf numFmtId="0" fontId="27" fillId="0" borderId="3" xfId="0" applyFont="1" applyFill="1" applyBorder="1" applyAlignment="1">
      <alignment vertical="top"/>
    </xf>
    <xf numFmtId="0" fontId="27" fillId="0" borderId="1"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Alignment="1">
      <alignment horizontal="left" vertical="top"/>
    </xf>
    <xf numFmtId="181" fontId="27" fillId="0" borderId="3" xfId="0" applyNumberFormat="1" applyFont="1" applyFill="1" applyBorder="1" applyAlignment="1">
      <alignment horizontal="left" vertical="top" wrapText="1"/>
    </xf>
    <xf numFmtId="0" fontId="27" fillId="0" borderId="3" xfId="0" applyFont="1" applyFill="1" applyBorder="1" applyAlignment="1">
      <alignment horizontal="left" vertical="top"/>
    </xf>
    <xf numFmtId="49" fontId="8" fillId="8" borderId="3" xfId="0" applyNumberFormat="1" applyFont="1" applyFill="1" applyBorder="1" applyAlignment="1">
      <alignment horizontal="left" vertical="top" wrapText="1"/>
    </xf>
    <xf numFmtId="0" fontId="1" fillId="8" borderId="3" xfId="0" applyFont="1" applyFill="1" applyBorder="1" applyAlignment="1">
      <alignment horizontal="left" vertical="top"/>
    </xf>
    <xf numFmtId="49" fontId="8" fillId="0" borderId="3" xfId="0" applyNumberFormat="1" applyFont="1" applyFill="1" applyBorder="1" applyAlignment="1">
      <alignment horizontal="left" vertical="top" wrapText="1"/>
    </xf>
    <xf numFmtId="0" fontId="8" fillId="8" borderId="3" xfId="0" applyFont="1" applyFill="1" applyBorder="1" applyAlignment="1">
      <alignment horizontal="left" vertical="top" wrapText="1"/>
    </xf>
    <xf numFmtId="0" fontId="8" fillId="0" borderId="3" xfId="0" applyFont="1" applyFill="1" applyBorder="1" applyAlignment="1">
      <alignment horizontal="left" vertical="top" wrapText="1"/>
    </xf>
    <xf numFmtId="0" fontId="1" fillId="8" borderId="3" xfId="0"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8" fillId="8" borderId="3" xfId="0" applyFont="1" applyFill="1" applyBorder="1" applyAlignment="1">
      <alignment horizontal="left" vertical="top"/>
    </xf>
    <xf numFmtId="0" fontId="1" fillId="0" borderId="3" xfId="0" applyFont="1" applyFill="1" applyBorder="1" applyAlignment="1">
      <alignment horizontal="left" vertical="top"/>
    </xf>
    <xf numFmtId="0" fontId="1" fillId="0" borderId="1" xfId="0" applyFont="1" applyFill="1" applyBorder="1" applyAlignment="1">
      <alignment horizontal="left" vertical="top"/>
    </xf>
    <xf numFmtId="0" fontId="1" fillId="0" borderId="0" xfId="0" applyFont="1" applyFill="1" applyBorder="1" applyAlignment="1">
      <alignment horizontal="left" vertical="top"/>
    </xf>
    <xf numFmtId="0" fontId="1" fillId="8" borderId="0" xfId="0" applyFont="1" applyFill="1" applyAlignment="1">
      <alignment horizontal="left" vertical="top"/>
    </xf>
    <xf numFmtId="0" fontId="1" fillId="0" borderId="3" xfId="0" applyFont="1" applyFill="1" applyBorder="1" applyAlignment="1">
      <alignment horizontal="left" vertical="top" wrapText="1"/>
    </xf>
    <xf numFmtId="0" fontId="1" fillId="0" borderId="3" xfId="0" applyNumberFormat="1" applyFont="1" applyFill="1" applyBorder="1" applyAlignment="1">
      <alignment horizontal="left" vertical="top" wrapText="1"/>
    </xf>
    <xf numFmtId="181" fontId="1" fillId="0" borderId="3" xfId="0" applyNumberFormat="1" applyFont="1" applyFill="1" applyBorder="1" applyAlignment="1">
      <alignment horizontal="left" vertical="top" wrapText="1"/>
    </xf>
    <xf numFmtId="0" fontId="1" fillId="0" borderId="0" xfId="0" applyFont="1" applyFill="1" applyAlignment="1">
      <alignment horizontal="left" vertical="top"/>
    </xf>
    <xf numFmtId="49" fontId="1" fillId="8" borderId="3" xfId="0" applyNumberFormat="1" applyFont="1" applyFill="1" applyBorder="1" applyAlignment="1">
      <alignment horizontal="left" vertical="top" wrapText="1"/>
    </xf>
    <xf numFmtId="0" fontId="1" fillId="8" borderId="3" xfId="0" applyNumberFormat="1" applyFont="1" applyFill="1" applyBorder="1" applyAlignment="1">
      <alignment horizontal="left" vertical="top" wrapText="1"/>
    </xf>
    <xf numFmtId="181" fontId="1" fillId="8" borderId="3" xfId="0" applyNumberFormat="1" applyFont="1" applyFill="1" applyBorder="1" applyAlignment="1">
      <alignment horizontal="left" vertical="top" wrapText="1"/>
    </xf>
    <xf numFmtId="17" fontId="1" fillId="0" borderId="3" xfId="0" quotePrefix="1" applyNumberFormat="1" applyFont="1" applyFill="1" applyBorder="1" applyAlignment="1">
      <alignment horizontal="left" vertical="top" wrapText="1"/>
    </xf>
    <xf numFmtId="49" fontId="1" fillId="0" borderId="3" xfId="0" applyNumberFormat="1" applyFont="1" applyBorder="1" applyAlignment="1">
      <alignment horizontal="left" vertical="top" wrapText="1"/>
    </xf>
    <xf numFmtId="0" fontId="1" fillId="0" borderId="3" xfId="0" applyFont="1" applyBorder="1" applyAlignment="1">
      <alignment vertical="top"/>
    </xf>
    <xf numFmtId="49" fontId="1" fillId="0" borderId="3" xfId="0" applyNumberFormat="1" applyFont="1" applyBorder="1" applyAlignment="1">
      <alignment vertical="top" wrapText="1"/>
    </xf>
    <xf numFmtId="0" fontId="1" fillId="0" borderId="3" xfId="0" applyFont="1" applyBorder="1" applyAlignment="1">
      <alignment vertical="top" wrapText="1"/>
    </xf>
    <xf numFmtId="0" fontId="1" fillId="0" borderId="3" xfId="0" applyFont="1" applyFill="1" applyBorder="1" applyAlignment="1">
      <alignment vertical="top" wrapText="1"/>
    </xf>
    <xf numFmtId="181" fontId="1" fillId="0" borderId="3" xfId="0" applyNumberFormat="1" applyFont="1" applyBorder="1" applyAlignment="1">
      <alignment horizontal="left" vertical="top" wrapText="1"/>
    </xf>
    <xf numFmtId="0" fontId="1" fillId="9" borderId="3" xfId="0" applyFont="1" applyFill="1" applyBorder="1" applyAlignment="1">
      <alignment horizontal="left" vertical="top" wrapText="1"/>
    </xf>
    <xf numFmtId="0" fontId="1" fillId="9" borderId="3" xfId="0" applyFont="1" applyFill="1" applyBorder="1" applyAlignment="1">
      <alignment horizontal="left" vertical="top"/>
    </xf>
    <xf numFmtId="0" fontId="1" fillId="0" borderId="1" xfId="0" applyFont="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vertical="top" wrapText="1"/>
    </xf>
    <xf numFmtId="49" fontId="1" fillId="0" borderId="0" xfId="0" applyNumberFormat="1"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3" xfId="24" applyFont="1" applyFill="1" applyBorder="1" applyAlignment="1" applyProtection="1">
      <alignment vertical="top"/>
    </xf>
    <xf numFmtId="49" fontId="1" fillId="0" borderId="3" xfId="0" applyNumberFormat="1" applyFont="1" applyFill="1" applyBorder="1" applyAlignment="1">
      <alignment horizontal="left" vertical="top"/>
    </xf>
    <xf numFmtId="0" fontId="1" fillId="0" borderId="3" xfId="0" applyFont="1" applyFill="1" applyBorder="1" applyAlignment="1">
      <alignment horizontal="left" vertical="center"/>
    </xf>
    <xf numFmtId="0" fontId="1" fillId="0" borderId="3" xfId="0" applyNumberFormat="1" applyFont="1" applyFill="1" applyBorder="1" applyAlignment="1">
      <alignment horizontal="left" vertical="top"/>
    </xf>
    <xf numFmtId="0" fontId="1" fillId="0" borderId="3" xfId="0" applyFont="1" applyFill="1" applyBorder="1" applyAlignment="1">
      <alignment vertical="top"/>
    </xf>
    <xf numFmtId="49" fontId="1" fillId="0" borderId="3" xfId="0" applyNumberFormat="1" applyFont="1" applyFill="1" applyBorder="1" applyAlignment="1">
      <alignment vertical="top" wrapText="1"/>
    </xf>
    <xf numFmtId="0" fontId="1" fillId="9" borderId="0" xfId="0" applyFont="1" applyFill="1" applyBorder="1" applyAlignment="1">
      <alignment horizontal="left" vertical="top" wrapText="1"/>
    </xf>
    <xf numFmtId="0" fontId="1" fillId="9" borderId="0" xfId="0" applyFont="1" applyFill="1" applyBorder="1" applyAlignment="1">
      <alignment horizontal="left" vertical="top"/>
    </xf>
    <xf numFmtId="0" fontId="8" fillId="0" borderId="0" xfId="0" applyFont="1" applyFill="1" applyBorder="1" applyAlignment="1">
      <alignment vertical="top"/>
    </xf>
    <xf numFmtId="0" fontId="8" fillId="0" borderId="3" xfId="0" applyFont="1" applyFill="1" applyBorder="1" applyAlignment="1">
      <alignment vertical="top" wrapText="1"/>
    </xf>
    <xf numFmtId="0" fontId="1" fillId="0" borderId="0" xfId="0" applyFont="1" applyFill="1" applyBorder="1" applyAlignment="1">
      <alignment horizontal="left" vertical="top" wrapText="1"/>
    </xf>
    <xf numFmtId="0" fontId="1" fillId="0" borderId="0" xfId="0" applyFont="1" applyFill="1" applyAlignment="1">
      <alignment horizontal="left" vertical="top" wrapText="1"/>
    </xf>
    <xf numFmtId="49" fontId="8" fillId="0" borderId="3" xfId="0" applyNumberFormat="1" applyFont="1" applyFill="1" applyBorder="1" applyAlignment="1">
      <alignment vertical="top" wrapText="1"/>
    </xf>
    <xf numFmtId="0" fontId="37" fillId="0" borderId="0" xfId="0" applyFont="1">
      <alignment vertical="center"/>
    </xf>
    <xf numFmtId="49" fontId="1" fillId="0" borderId="0" xfId="0" applyNumberFormat="1" applyFont="1" applyAlignment="1">
      <alignment horizontal="left" vertical="top"/>
    </xf>
    <xf numFmtId="49" fontId="1" fillId="0" borderId="0" xfId="0" applyNumberFormat="1" applyFont="1" applyFill="1" applyAlignment="1">
      <alignment horizontal="left" vertical="top"/>
    </xf>
    <xf numFmtId="181" fontId="1" fillId="0" borderId="0" xfId="0" applyNumberFormat="1" applyFont="1" applyFill="1" applyAlignment="1">
      <alignment horizontal="left" vertical="top"/>
    </xf>
    <xf numFmtId="0" fontId="27" fillId="0" borderId="3" xfId="0" applyFont="1" applyFill="1" applyBorder="1" applyAlignment="1">
      <alignment horizontal="left" vertical="top" wrapText="1"/>
    </xf>
    <xf numFmtId="0" fontId="38" fillId="0" borderId="0" xfId="0" applyFont="1" applyAlignment="1">
      <alignment horizontal="left" vertical="center"/>
    </xf>
    <xf numFmtId="0" fontId="38" fillId="0" borderId="0" xfId="0" applyFont="1">
      <alignment vertical="center"/>
    </xf>
    <xf numFmtId="0" fontId="39" fillId="0" borderId="0" xfId="0" applyFont="1" applyAlignment="1">
      <alignment vertical="top"/>
    </xf>
    <xf numFmtId="49" fontId="29" fillId="0" borderId="0" xfId="0" applyNumberFormat="1" applyFont="1">
      <alignment vertical="center"/>
    </xf>
    <xf numFmtId="49" fontId="6" fillId="0" borderId="0" xfId="0" applyNumberFormat="1" applyFont="1">
      <alignment vertical="center"/>
    </xf>
    <xf numFmtId="49" fontId="40" fillId="0" borderId="0" xfId="0" applyNumberFormat="1" applyFont="1">
      <alignment vertical="center"/>
    </xf>
    <xf numFmtId="49" fontId="6" fillId="0" borderId="0" xfId="0" applyNumberFormat="1" applyFont="1" applyAlignment="1">
      <alignment horizontal="center" vertical="center"/>
    </xf>
    <xf numFmtId="0" fontId="41" fillId="0" borderId="0" xfId="0" applyFont="1">
      <alignment vertical="center"/>
    </xf>
    <xf numFmtId="0" fontId="42" fillId="0" borderId="0" xfId="0" applyFont="1" applyAlignment="1">
      <alignment horizontal="left" vertical="center" wrapText="1"/>
    </xf>
    <xf numFmtId="0" fontId="38" fillId="0" borderId="0" xfId="0" applyFont="1" applyAlignment="1">
      <alignment vertical="center" wrapText="1"/>
    </xf>
    <xf numFmtId="0" fontId="7" fillId="0" borderId="0" xfId="0" applyFont="1" applyAlignment="1">
      <alignment horizontal="right" vertical="center" indent="1"/>
    </xf>
    <xf numFmtId="0" fontId="39" fillId="0" borderId="0" xfId="0" applyFont="1" applyAlignment="1">
      <alignment horizontal="right" vertical="center" indent="1"/>
    </xf>
    <xf numFmtId="0" fontId="42" fillId="0" borderId="0" xfId="0" applyFont="1" applyAlignment="1">
      <alignment vertical="center" wrapText="1"/>
    </xf>
    <xf numFmtId="0" fontId="43" fillId="0" borderId="0" xfId="0" applyFont="1">
      <alignment vertical="center"/>
    </xf>
    <xf numFmtId="0" fontId="1" fillId="0" borderId="0" xfId="0" applyFont="1" applyAlignment="1">
      <alignment vertical="top"/>
    </xf>
    <xf numFmtId="49" fontId="28" fillId="0" borderId="0" xfId="0" applyNumberFormat="1" applyFont="1">
      <alignment vertical="center"/>
    </xf>
    <xf numFmtId="49" fontId="1" fillId="0" borderId="0" xfId="0" applyNumberFormat="1" applyFont="1">
      <alignment vertical="center"/>
    </xf>
    <xf numFmtId="0" fontId="38" fillId="11" borderId="1" xfId="0" applyFont="1" applyFill="1" applyBorder="1">
      <alignment vertical="center"/>
    </xf>
    <xf numFmtId="0" fontId="38" fillId="11" borderId="22" xfId="0" applyFont="1" applyFill="1" applyBorder="1" applyAlignment="1">
      <alignment vertical="center" wrapText="1"/>
    </xf>
    <xf numFmtId="0" fontId="38" fillId="11" borderId="21" xfId="0" applyFont="1" applyFill="1" applyBorder="1">
      <alignment vertical="center"/>
    </xf>
    <xf numFmtId="0" fontId="38" fillId="12" borderId="1" xfId="0" applyFont="1" applyFill="1" applyBorder="1" applyAlignment="1">
      <alignment vertical="center" wrapText="1"/>
    </xf>
    <xf numFmtId="0" fontId="38" fillId="12" borderId="22" xfId="0" applyFont="1" applyFill="1" applyBorder="1">
      <alignment vertical="center"/>
    </xf>
    <xf numFmtId="0" fontId="38" fillId="12" borderId="21" xfId="0" applyFont="1" applyFill="1" applyBorder="1">
      <alignment vertical="center"/>
    </xf>
    <xf numFmtId="0" fontId="39" fillId="0" borderId="0" xfId="0" applyFont="1" applyAlignment="1">
      <alignment horizontal="left" vertical="top"/>
    </xf>
    <xf numFmtId="49" fontId="44" fillId="0" borderId="4" xfId="0" applyNumberFormat="1" applyFont="1" applyBorder="1" applyAlignment="1">
      <alignment horizontal="left" vertical="top" wrapText="1"/>
    </xf>
    <xf numFmtId="49" fontId="40" fillId="0" borderId="14" xfId="0" applyNumberFormat="1" applyFont="1" applyBorder="1" applyAlignment="1">
      <alignment horizontal="center" vertical="top" wrapText="1"/>
    </xf>
    <xf numFmtId="49" fontId="28" fillId="0" borderId="4"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49" fontId="1" fillId="7" borderId="4" xfId="0" applyNumberFormat="1" applyFont="1" applyFill="1" applyBorder="1" applyAlignment="1">
      <alignment horizontal="center" vertical="top" wrapText="1"/>
    </xf>
    <xf numFmtId="49" fontId="1" fillId="7" borderId="15" xfId="0" applyNumberFormat="1" applyFont="1" applyFill="1" applyBorder="1" applyAlignment="1">
      <alignment horizontal="center" vertical="top" wrapText="1"/>
    </xf>
    <xf numFmtId="49" fontId="1" fillId="7" borderId="14" xfId="0" applyNumberFormat="1" applyFont="1" applyFill="1" applyBorder="1" applyAlignment="1">
      <alignment horizontal="center" vertical="top" wrapText="1"/>
    </xf>
    <xf numFmtId="0" fontId="1" fillId="0" borderId="4" xfId="0" applyFont="1" applyBorder="1" applyAlignment="1">
      <alignment horizontal="center" vertical="top" wrapText="1"/>
    </xf>
    <xf numFmtId="0" fontId="1" fillId="7" borderId="4" xfId="0" applyFont="1" applyFill="1" applyBorder="1" applyAlignment="1">
      <alignment horizontal="center" vertical="top" wrapText="1"/>
    </xf>
    <xf numFmtId="0" fontId="1" fillId="11" borderId="4" xfId="0" applyFont="1" applyFill="1" applyBorder="1" applyAlignment="1">
      <alignment horizontal="center" vertical="top" wrapText="1"/>
    </xf>
    <xf numFmtId="0" fontId="39" fillId="11" borderId="4" xfId="0" applyFont="1" applyFill="1" applyBorder="1" applyAlignment="1">
      <alignment vertical="top"/>
    </xf>
    <xf numFmtId="0" fontId="39" fillId="11" borderId="4" xfId="0" applyFont="1" applyFill="1" applyBorder="1" applyAlignment="1">
      <alignment vertical="top" wrapText="1"/>
    </xf>
    <xf numFmtId="0" fontId="39" fillId="12" borderId="3" xfId="0" applyFont="1" applyFill="1" applyBorder="1" applyAlignment="1">
      <alignment vertical="top" wrapText="1"/>
    </xf>
    <xf numFmtId="0" fontId="39" fillId="12" borderId="3" xfId="0" applyFont="1" applyFill="1" applyBorder="1" applyAlignment="1">
      <alignment vertical="top"/>
    </xf>
    <xf numFmtId="0" fontId="39" fillId="0" borderId="0" xfId="0" applyFont="1" applyAlignment="1">
      <alignment horizontal="left" vertical="top" wrapText="1"/>
    </xf>
    <xf numFmtId="49" fontId="45" fillId="0" borderId="18" xfId="0" applyNumberFormat="1" applyFont="1" applyBorder="1" applyAlignment="1">
      <alignment horizontal="left" vertical="top" wrapText="1"/>
    </xf>
    <xf numFmtId="49" fontId="1" fillId="0" borderId="20" xfId="0" applyNumberFormat="1" applyFont="1" applyBorder="1" applyAlignment="1">
      <alignment horizontal="center" vertical="top" wrapText="1"/>
    </xf>
    <xf numFmtId="49" fontId="46" fillId="0" borderId="18" xfId="0" applyNumberFormat="1" applyFont="1" applyBorder="1" applyAlignment="1">
      <alignment horizontal="center" vertical="top" wrapText="1"/>
    </xf>
    <xf numFmtId="49" fontId="1" fillId="0" borderId="18" xfId="0" applyNumberFormat="1" applyFont="1" applyBorder="1" applyAlignment="1">
      <alignment horizontal="center" vertical="top" wrapText="1"/>
    </xf>
    <xf numFmtId="49" fontId="1" fillId="7" borderId="18" xfId="0" applyNumberFormat="1" applyFont="1" applyFill="1" applyBorder="1" applyAlignment="1">
      <alignment horizontal="center" vertical="top" wrapText="1"/>
    </xf>
    <xf numFmtId="49" fontId="40" fillId="7" borderId="18" xfId="0" applyNumberFormat="1" applyFont="1" applyFill="1" applyBorder="1" applyAlignment="1">
      <alignment horizontal="center" vertical="top" wrapText="1"/>
    </xf>
    <xf numFmtId="49" fontId="1" fillId="7" borderId="19" xfId="0" applyNumberFormat="1" applyFont="1" applyFill="1" applyBorder="1" applyAlignment="1">
      <alignment horizontal="center" vertical="top" wrapText="1"/>
    </xf>
    <xf numFmtId="49" fontId="1" fillId="7" borderId="18" xfId="0" applyNumberFormat="1" applyFont="1" applyFill="1" applyBorder="1" applyAlignment="1">
      <alignment vertical="top" wrapText="1"/>
    </xf>
    <xf numFmtId="49" fontId="1" fillId="7" borderId="20" xfId="0" applyNumberFormat="1" applyFont="1" applyFill="1" applyBorder="1" applyAlignment="1">
      <alignment horizontal="center" vertical="top" wrapText="1"/>
    </xf>
    <xf numFmtId="49" fontId="28" fillId="7" borderId="18" xfId="0" applyNumberFormat="1" applyFont="1" applyFill="1" applyBorder="1" applyAlignment="1">
      <alignment horizontal="center" vertical="top" wrapText="1"/>
    </xf>
    <xf numFmtId="49" fontId="28" fillId="11" borderId="18" xfId="0" applyNumberFormat="1" applyFont="1" applyFill="1" applyBorder="1" applyAlignment="1">
      <alignment horizontal="center" vertical="top" wrapText="1"/>
    </xf>
    <xf numFmtId="0" fontId="1" fillId="11" borderId="18" xfId="0" applyFont="1" applyFill="1" applyBorder="1" applyAlignment="1">
      <alignment vertical="top" wrapText="1"/>
    </xf>
    <xf numFmtId="0" fontId="1" fillId="13" borderId="0" xfId="0" applyFont="1" applyFill="1" applyAlignment="1">
      <alignment horizontal="left" vertical="top"/>
    </xf>
    <xf numFmtId="0" fontId="48" fillId="13" borderId="3" xfId="0" applyFont="1" applyFill="1" applyBorder="1" applyAlignment="1">
      <alignment horizontal="left" vertical="top" wrapText="1"/>
    </xf>
    <xf numFmtId="49" fontId="48" fillId="13" borderId="3" xfId="0" applyNumberFormat="1" applyFont="1" applyFill="1" applyBorder="1" applyAlignment="1">
      <alignment horizontal="left" vertical="top" wrapText="1"/>
    </xf>
    <xf numFmtId="49" fontId="49" fillId="13" borderId="3" xfId="0" applyNumberFormat="1" applyFont="1" applyFill="1" applyBorder="1" applyAlignment="1">
      <alignment horizontal="left" vertical="top" wrapText="1"/>
    </xf>
    <xf numFmtId="49" fontId="50" fillId="13" borderId="18" xfId="0" applyNumberFormat="1" applyFont="1" applyFill="1" applyBorder="1" applyAlignment="1">
      <alignment horizontal="left" vertical="top" wrapText="1"/>
    </xf>
    <xf numFmtId="49" fontId="48" fillId="13" borderId="18" xfId="0" applyNumberFormat="1" applyFont="1" applyFill="1" applyBorder="1" applyAlignment="1">
      <alignment horizontal="left" vertical="top" wrapText="1"/>
    </xf>
    <xf numFmtId="49" fontId="1" fillId="13" borderId="3" xfId="0" applyNumberFormat="1" applyFont="1" applyFill="1" applyBorder="1" applyAlignment="1">
      <alignment horizontal="left" vertical="top" wrapText="1"/>
    </xf>
    <xf numFmtId="49" fontId="1" fillId="13" borderId="18" xfId="0" applyNumberFormat="1" applyFont="1" applyFill="1" applyBorder="1" applyAlignment="1">
      <alignment horizontal="left" vertical="top" wrapText="1"/>
    </xf>
    <xf numFmtId="49" fontId="40" fillId="13" borderId="18" xfId="0" applyNumberFormat="1" applyFont="1" applyFill="1" applyBorder="1" applyAlignment="1">
      <alignment vertical="top" wrapText="1"/>
    </xf>
    <xf numFmtId="183" fontId="32" fillId="13" borderId="18" xfId="0" applyNumberFormat="1" applyFont="1" applyFill="1" applyBorder="1" applyAlignment="1">
      <alignment horizontal="left" vertical="top" wrapText="1"/>
    </xf>
    <xf numFmtId="49" fontId="8" fillId="13" borderId="3" xfId="0" applyNumberFormat="1" applyFont="1" applyFill="1" applyBorder="1" applyAlignment="1">
      <alignment horizontal="left" vertical="top" wrapText="1"/>
    </xf>
    <xf numFmtId="49" fontId="51" fillId="13" borderId="3" xfId="0" applyNumberFormat="1" applyFont="1" applyFill="1" applyBorder="1" applyAlignment="1">
      <alignment horizontal="left" vertical="top" wrapText="1"/>
    </xf>
    <xf numFmtId="49" fontId="51" fillId="13" borderId="3" xfId="0" applyNumberFormat="1" applyFont="1" applyFill="1" applyBorder="1" applyAlignment="1">
      <alignment vertical="top"/>
    </xf>
    <xf numFmtId="49" fontId="39" fillId="13" borderId="3" xfId="0" applyNumberFormat="1" applyFont="1" applyFill="1" applyBorder="1" applyAlignment="1">
      <alignment horizontal="left" vertical="top"/>
    </xf>
    <xf numFmtId="0" fontId="39" fillId="13" borderId="3" xfId="0" applyFont="1" applyFill="1" applyBorder="1" applyAlignment="1">
      <alignment vertical="top"/>
    </xf>
    <xf numFmtId="0" fontId="39" fillId="13" borderId="3" xfId="0" applyFont="1" applyFill="1" applyBorder="1" applyAlignment="1">
      <alignment vertical="top" wrapText="1"/>
    </xf>
    <xf numFmtId="0" fontId="39" fillId="13" borderId="0" xfId="0" applyFont="1" applyFill="1" applyAlignment="1">
      <alignment vertical="top"/>
    </xf>
    <xf numFmtId="0" fontId="45" fillId="0" borderId="18" xfId="0" applyFont="1" applyBorder="1" applyAlignment="1">
      <alignment horizontal="left" vertical="top" wrapText="1"/>
    </xf>
    <xf numFmtId="49" fontId="1" fillId="0" borderId="18" xfId="0" applyNumberFormat="1" applyFont="1" applyBorder="1" applyAlignment="1">
      <alignment horizontal="left" vertical="top" wrapText="1"/>
    </xf>
    <xf numFmtId="49" fontId="46" fillId="0" borderId="3" xfId="0" applyNumberFormat="1" applyFont="1" applyBorder="1" applyAlignment="1">
      <alignment horizontal="left" vertical="top" wrapText="1"/>
    </xf>
    <xf numFmtId="49" fontId="52" fillId="14" borderId="18" xfId="0" applyNumberFormat="1" applyFont="1" applyFill="1" applyBorder="1" applyAlignment="1">
      <alignment horizontal="left" vertical="top" wrapText="1"/>
    </xf>
    <xf numFmtId="183" fontId="40" fillId="0" borderId="18" xfId="0" applyNumberFormat="1" applyFont="1" applyBorder="1" applyAlignment="1">
      <alignment horizontal="left" vertical="top" wrapText="1"/>
    </xf>
    <xf numFmtId="49" fontId="39" fillId="0" borderId="3" xfId="0" applyNumberFormat="1" applyFont="1" applyBorder="1" applyAlignment="1">
      <alignment horizontal="left" vertical="top" wrapText="1"/>
    </xf>
    <xf numFmtId="49" fontId="39" fillId="0" borderId="3" xfId="0" applyNumberFormat="1" applyFont="1" applyBorder="1" applyAlignment="1">
      <alignment vertical="top"/>
    </xf>
    <xf numFmtId="49" fontId="39" fillId="0" borderId="3" xfId="0" applyNumberFormat="1" applyFont="1" applyBorder="1" applyAlignment="1">
      <alignment horizontal="left" vertical="top"/>
    </xf>
    <xf numFmtId="0" fontId="39" fillId="0" borderId="3" xfId="0" applyFont="1" applyBorder="1" applyAlignment="1">
      <alignment vertical="top"/>
    </xf>
    <xf numFmtId="0" fontId="39" fillId="0" borderId="3" xfId="0" applyFont="1" applyBorder="1" applyAlignment="1">
      <alignment vertical="top" wrapText="1"/>
    </xf>
    <xf numFmtId="0" fontId="45" fillId="0" borderId="3" xfId="0" applyFont="1" applyBorder="1" applyAlignment="1">
      <alignment horizontal="left" vertical="top" wrapText="1"/>
    </xf>
    <xf numFmtId="49" fontId="1" fillId="0" borderId="3" xfId="0" applyNumberFormat="1" applyFont="1" applyBorder="1" applyAlignment="1">
      <alignment horizontal="left" vertical="top"/>
    </xf>
    <xf numFmtId="49" fontId="39" fillId="0" borderId="3" xfId="0" applyNumberFormat="1" applyFont="1" applyBorder="1" applyAlignment="1">
      <alignment vertical="top" wrapText="1"/>
    </xf>
    <xf numFmtId="0" fontId="53" fillId="0" borderId="3" xfId="0" applyFont="1" applyBorder="1" applyAlignment="1">
      <alignment vertical="center" wrapText="1"/>
    </xf>
    <xf numFmtId="0" fontId="31" fillId="15" borderId="3" xfId="0" applyFont="1" applyFill="1" applyBorder="1" applyAlignment="1">
      <alignment vertical="center" wrapText="1"/>
    </xf>
    <xf numFmtId="0" fontId="45" fillId="13" borderId="3" xfId="0" applyFont="1" applyFill="1" applyBorder="1" applyAlignment="1">
      <alignment horizontal="left" vertical="top" wrapText="1"/>
    </xf>
    <xf numFmtId="49" fontId="46" fillId="13" borderId="3" xfId="0" applyNumberFormat="1" applyFont="1" applyFill="1" applyBorder="1" applyAlignment="1">
      <alignment horizontal="left" vertical="top" wrapText="1"/>
    </xf>
    <xf numFmtId="49" fontId="52" fillId="13" borderId="18" xfId="0" applyNumberFormat="1" applyFont="1" applyFill="1" applyBorder="1" applyAlignment="1">
      <alignment horizontal="left" vertical="top" wrapText="1"/>
    </xf>
    <xf numFmtId="49" fontId="8" fillId="13" borderId="18" xfId="0" applyNumberFormat="1" applyFont="1" applyFill="1" applyBorder="1" applyAlignment="1">
      <alignment horizontal="left" vertical="top" wrapText="1"/>
    </xf>
    <xf numFmtId="49" fontId="32" fillId="13" borderId="3" xfId="0" applyNumberFormat="1" applyFont="1" applyFill="1" applyBorder="1" applyAlignment="1">
      <alignment horizontal="left" vertical="top" wrapText="1"/>
    </xf>
    <xf numFmtId="0" fontId="8" fillId="13" borderId="3" xfId="0" applyFont="1" applyFill="1" applyBorder="1" applyAlignment="1">
      <alignment vertical="top" wrapText="1"/>
    </xf>
    <xf numFmtId="49" fontId="51" fillId="13" borderId="3" xfId="0" applyNumberFormat="1" applyFont="1" applyFill="1" applyBorder="1" applyAlignment="1">
      <alignment horizontal="left" vertical="top"/>
    </xf>
    <xf numFmtId="0" fontId="51" fillId="13" borderId="3" xfId="0" applyFont="1" applyFill="1" applyBorder="1" applyAlignment="1">
      <alignment vertical="top"/>
    </xf>
    <xf numFmtId="0" fontId="51" fillId="13" borderId="3" xfId="0" applyFont="1" applyFill="1" applyBorder="1" applyAlignment="1">
      <alignment vertical="top" wrapText="1"/>
    </xf>
    <xf numFmtId="0" fontId="54" fillId="13" borderId="3" xfId="0" applyFont="1" applyFill="1" applyBorder="1" applyAlignment="1">
      <alignment vertical="center" wrapText="1"/>
    </xf>
    <xf numFmtId="49" fontId="1" fillId="15" borderId="3" xfId="0" applyNumberFormat="1" applyFont="1" applyFill="1" applyBorder="1" applyAlignment="1">
      <alignment vertical="top" wrapText="1"/>
    </xf>
    <xf numFmtId="0" fontId="1" fillId="15" borderId="3" xfId="0" applyFont="1" applyFill="1" applyBorder="1" applyAlignment="1">
      <alignment vertical="top" wrapText="1"/>
    </xf>
    <xf numFmtId="0" fontId="56" fillId="15" borderId="3" xfId="0" applyFont="1" applyFill="1" applyBorder="1" applyAlignment="1">
      <alignment vertical="center" wrapText="1"/>
    </xf>
    <xf numFmtId="49" fontId="40" fillId="0" borderId="3" xfId="0" applyNumberFormat="1" applyFont="1" applyBorder="1" applyAlignment="1">
      <alignment horizontal="left" vertical="top" wrapText="1"/>
    </xf>
    <xf numFmtId="49" fontId="40" fillId="0" borderId="18" xfId="0" applyNumberFormat="1" applyFont="1" applyBorder="1" applyAlignment="1">
      <alignment horizontal="left" vertical="top" wrapText="1"/>
    </xf>
    <xf numFmtId="0" fontId="57" fillId="0" borderId="6" xfId="0" applyFont="1" applyBorder="1" applyAlignment="1">
      <alignment horizontal="left" vertical="top" wrapText="1"/>
    </xf>
    <xf numFmtId="49" fontId="1" fillId="0" borderId="6" xfId="0" applyNumberFormat="1" applyFont="1" applyBorder="1" applyAlignment="1">
      <alignment horizontal="left" vertical="top" wrapText="1"/>
    </xf>
    <xf numFmtId="49" fontId="46" fillId="0" borderId="6" xfId="0" applyNumberFormat="1" applyFont="1" applyBorder="1" applyAlignment="1">
      <alignment horizontal="left" vertical="top" wrapText="1"/>
    </xf>
    <xf numFmtId="49" fontId="58" fillId="0" borderId="0" xfId="0" applyNumberFormat="1" applyFont="1" applyAlignment="1">
      <alignment horizontal="left" vertical="top" wrapText="1"/>
    </xf>
    <xf numFmtId="49" fontId="1" fillId="0" borderId="0" xfId="0" applyNumberFormat="1" applyFont="1" applyAlignment="1">
      <alignment horizontal="left" vertical="top" wrapText="1"/>
    </xf>
    <xf numFmtId="183" fontId="40" fillId="0" borderId="0" xfId="0" applyNumberFormat="1" applyFont="1" applyAlignment="1">
      <alignment horizontal="left" vertical="top" wrapText="1"/>
    </xf>
    <xf numFmtId="49" fontId="39" fillId="0" borderId="6" xfId="0" applyNumberFormat="1" applyFont="1" applyBorder="1" applyAlignment="1">
      <alignment horizontal="left" vertical="top" wrapText="1"/>
    </xf>
    <xf numFmtId="49" fontId="39" fillId="0" borderId="6" xfId="0" applyNumberFormat="1" applyFont="1" applyBorder="1" applyAlignment="1">
      <alignment horizontal="left" vertical="top"/>
    </xf>
    <xf numFmtId="0" fontId="39" fillId="0" borderId="0" xfId="0" applyFont="1" applyAlignment="1">
      <alignment vertical="top" wrapText="1"/>
    </xf>
    <xf numFmtId="0" fontId="0" fillId="8" borderId="0" xfId="0" applyFill="1">
      <alignment vertical="center"/>
    </xf>
    <xf numFmtId="0" fontId="59" fillId="8" borderId="0" xfId="0" applyFont="1" applyFill="1">
      <alignment vertical="center"/>
    </xf>
    <xf numFmtId="0" fontId="60" fillId="0" borderId="0" xfId="0" applyFont="1">
      <alignment vertical="center"/>
    </xf>
    <xf numFmtId="0" fontId="59" fillId="0" borderId="0" xfId="0" applyFont="1">
      <alignment vertical="center"/>
    </xf>
    <xf numFmtId="0" fontId="61" fillId="0" borderId="0" xfId="0" applyFont="1">
      <alignment vertical="center"/>
    </xf>
    <xf numFmtId="0" fontId="62" fillId="0" borderId="0" xfId="0" applyFont="1" applyAlignment="1">
      <alignment horizontal="center" vertical="center"/>
    </xf>
    <xf numFmtId="0" fontId="59" fillId="0" borderId="0" xfId="0" applyFont="1" applyAlignment="1">
      <alignment horizontal="left" vertical="center" wrapText="1"/>
    </xf>
    <xf numFmtId="0" fontId="59" fillId="0" borderId="0" xfId="0" applyFont="1" applyAlignment="1">
      <alignment vertical="center" wrapText="1"/>
    </xf>
    <xf numFmtId="0" fontId="64" fillId="0" borderId="0" xfId="0" applyFont="1" applyAlignment="1">
      <alignment horizontal="left" vertical="center" wrapText="1"/>
    </xf>
    <xf numFmtId="0" fontId="61" fillId="0" borderId="0" xfId="0" applyFont="1" applyAlignment="1">
      <alignment horizontal="left" vertical="center" wrapText="1"/>
    </xf>
    <xf numFmtId="0" fontId="34" fillId="0" borderId="0" xfId="0" applyFont="1" applyFill="1">
      <alignment vertical="center"/>
    </xf>
    <xf numFmtId="0" fontId="59" fillId="0" borderId="0" xfId="0" applyFont="1" applyAlignment="1">
      <alignment horizontal="center" vertical="center"/>
    </xf>
    <xf numFmtId="0" fontId="65" fillId="0" borderId="0" xfId="0" applyFont="1" applyAlignment="1">
      <alignment horizontal="left" vertical="center" wrapText="1"/>
    </xf>
    <xf numFmtId="0" fontId="60" fillId="0" borderId="0" xfId="0" applyFont="1" applyAlignment="1">
      <alignment horizontal="left" vertical="center" wrapText="1"/>
    </xf>
    <xf numFmtId="0" fontId="59" fillId="11" borderId="1" xfId="0" applyFont="1" applyFill="1" applyBorder="1">
      <alignment vertical="center"/>
    </xf>
    <xf numFmtId="0" fontId="59" fillId="11" borderId="22" xfId="0" applyFont="1" applyFill="1" applyBorder="1" applyAlignment="1">
      <alignment vertical="center" wrapText="1"/>
    </xf>
    <xf numFmtId="0" fontId="59" fillId="11" borderId="22" xfId="0" applyFont="1" applyFill="1" applyBorder="1">
      <alignment vertical="center"/>
    </xf>
    <xf numFmtId="0" fontId="59" fillId="11" borderId="21" xfId="0" applyFont="1" applyFill="1" applyBorder="1">
      <alignment vertical="center"/>
    </xf>
    <xf numFmtId="0" fontId="38" fillId="12" borderId="1" xfId="0" applyFont="1" applyFill="1" applyBorder="1">
      <alignment vertical="center"/>
    </xf>
    <xf numFmtId="0" fontId="59" fillId="8" borderId="4" xfId="0" applyFont="1" applyFill="1" applyBorder="1">
      <alignment vertical="center"/>
    </xf>
    <xf numFmtId="0" fontId="59" fillId="8" borderId="4" xfId="0" applyFont="1" applyFill="1" applyBorder="1" applyAlignment="1">
      <alignment horizontal="center" vertical="top"/>
    </xf>
    <xf numFmtId="0" fontId="34" fillId="0" borderId="4" xfId="0" applyFont="1" applyFill="1" applyBorder="1" applyAlignment="1">
      <alignment horizontal="center" vertical="top"/>
    </xf>
    <xf numFmtId="0" fontId="59" fillId="0" borderId="4" xfId="0" applyFont="1" applyBorder="1" applyAlignment="1">
      <alignment horizontal="center" vertical="top"/>
    </xf>
    <xf numFmtId="0" fontId="59" fillId="14" borderId="4" xfId="0" applyFont="1" applyFill="1" applyBorder="1" applyAlignment="1">
      <alignment horizontal="center" vertical="top"/>
    </xf>
    <xf numFmtId="0" fontId="59" fillId="11" borderId="4" xfId="0" applyFont="1" applyFill="1" applyBorder="1" applyAlignment="1">
      <alignment horizontal="center" vertical="top"/>
    </xf>
    <xf numFmtId="0" fontId="62" fillId="14" borderId="4" xfId="0" applyFont="1" applyFill="1" applyBorder="1" applyAlignment="1">
      <alignment horizontal="center" vertical="top"/>
    </xf>
    <xf numFmtId="0" fontId="59" fillId="11" borderId="4" xfId="0" applyFont="1" applyFill="1" applyBorder="1" applyAlignment="1">
      <alignment horizontal="center" vertical="top" wrapText="1"/>
    </xf>
    <xf numFmtId="0" fontId="59" fillId="0" borderId="4" xfId="0" applyFont="1" applyBorder="1" applyAlignment="1">
      <alignment horizontal="center" vertical="top" wrapText="1"/>
    </xf>
    <xf numFmtId="0" fontId="60" fillId="7" borderId="4" xfId="0" applyFont="1" applyFill="1" applyBorder="1" applyAlignment="1">
      <alignment horizontal="center" vertical="top" wrapText="1"/>
    </xf>
    <xf numFmtId="0" fontId="39" fillId="8" borderId="0" xfId="0" applyFont="1" applyFill="1" applyAlignment="1">
      <alignment horizontal="left" vertical="top" wrapText="1"/>
    </xf>
    <xf numFmtId="0" fontId="59" fillId="8" borderId="18" xfId="0" applyFont="1" applyFill="1" applyBorder="1" applyAlignment="1">
      <alignment horizontal="center" vertical="top" wrapText="1"/>
    </xf>
    <xf numFmtId="0" fontId="66" fillId="0" borderId="18" xfId="0" applyFont="1" applyFill="1" applyBorder="1" applyAlignment="1">
      <alignment horizontal="center" vertical="top" wrapText="1"/>
    </xf>
    <xf numFmtId="0" fontId="59" fillId="0" borderId="18" xfId="0" applyFont="1" applyBorder="1" applyAlignment="1">
      <alignment horizontal="center" vertical="top"/>
    </xf>
    <xf numFmtId="0" fontId="59" fillId="0" borderId="18" xfId="0" applyFont="1" applyBorder="1" applyAlignment="1">
      <alignment horizontal="center" vertical="top" wrapText="1"/>
    </xf>
    <xf numFmtId="0" fontId="59" fillId="14" borderId="18" xfId="0" applyFont="1" applyFill="1" applyBorder="1" applyAlignment="1">
      <alignment horizontal="center" vertical="top" wrapText="1"/>
    </xf>
    <xf numFmtId="0" fontId="59" fillId="14" borderId="18" xfId="0" applyFont="1" applyFill="1" applyBorder="1" applyAlignment="1">
      <alignment horizontal="center" vertical="top"/>
    </xf>
    <xf numFmtId="0" fontId="59" fillId="11" borderId="18" xfId="0" applyFont="1" applyFill="1" applyBorder="1" applyAlignment="1">
      <alignment horizontal="center" vertical="top" wrapText="1"/>
    </xf>
    <xf numFmtId="0" fontId="59" fillId="11" borderId="18" xfId="0" applyFont="1" applyFill="1" applyBorder="1" applyAlignment="1">
      <alignment horizontal="center" vertical="top"/>
    </xf>
    <xf numFmtId="0" fontId="60" fillId="7" borderId="18" xfId="0" applyFont="1" applyFill="1" applyBorder="1" applyAlignment="1">
      <alignment horizontal="center" vertical="top" wrapText="1"/>
    </xf>
    <xf numFmtId="49" fontId="1" fillId="11" borderId="18" xfId="0" applyNumberFormat="1" applyFont="1" applyFill="1" applyBorder="1" applyAlignment="1">
      <alignment horizontal="center" vertical="top" wrapText="1"/>
    </xf>
    <xf numFmtId="0" fontId="60" fillId="8" borderId="0" xfId="0" applyFont="1" applyFill="1" applyAlignment="1">
      <alignment horizontal="left" vertical="top"/>
    </xf>
    <xf numFmtId="0" fontId="60" fillId="8" borderId="3" xfId="0" applyFont="1" applyFill="1" applyBorder="1" applyAlignment="1">
      <alignment horizontal="left" vertical="top"/>
    </xf>
    <xf numFmtId="0" fontId="65" fillId="0" borderId="3" xfId="0" applyFont="1" applyFill="1" applyBorder="1" applyAlignment="1">
      <alignment horizontal="left" vertical="top" wrapText="1"/>
    </xf>
    <xf numFmtId="49" fontId="52" fillId="0" borderId="18" xfId="0" applyNumberFormat="1" applyFont="1" applyBorder="1" applyAlignment="1">
      <alignment horizontal="left" vertical="top" wrapText="1"/>
    </xf>
    <xf numFmtId="0" fontId="65" fillId="0" borderId="3" xfId="0" applyFont="1" applyBorder="1" applyAlignment="1">
      <alignment horizontal="left" vertical="top" wrapText="1"/>
    </xf>
    <xf numFmtId="0" fontId="60" fillId="0" borderId="3" xfId="0" applyFont="1" applyBorder="1" applyAlignment="1">
      <alignment horizontal="left" vertical="top" wrapText="1"/>
    </xf>
    <xf numFmtId="0" fontId="60" fillId="14" borderId="3" xfId="0" applyFont="1" applyFill="1" applyBorder="1" applyAlignment="1">
      <alignment horizontal="left" vertical="top" wrapText="1"/>
    </xf>
    <xf numFmtId="0" fontId="60" fillId="11" borderId="3" xfId="0" applyFont="1" applyFill="1" applyBorder="1" applyAlignment="1">
      <alignment horizontal="left" vertical="top" wrapText="1"/>
    </xf>
    <xf numFmtId="0" fontId="60" fillId="0" borderId="3" xfId="0" applyFont="1" applyBorder="1">
      <alignment vertical="center"/>
    </xf>
    <xf numFmtId="0" fontId="31" fillId="0" borderId="3" xfId="0" applyFont="1" applyBorder="1">
      <alignment vertical="center"/>
    </xf>
    <xf numFmtId="0" fontId="31" fillId="0" borderId="3" xfId="0" applyFont="1" applyBorder="1" applyAlignment="1">
      <alignment vertical="center" wrapText="1"/>
    </xf>
    <xf numFmtId="0" fontId="60" fillId="0" borderId="3" xfId="0" applyFont="1" applyFill="1" applyBorder="1" applyAlignment="1">
      <alignment horizontal="left" vertical="top" wrapText="1"/>
    </xf>
    <xf numFmtId="49" fontId="27" fillId="0" borderId="3" xfId="0" applyNumberFormat="1" applyFont="1" applyFill="1" applyBorder="1" applyAlignment="1">
      <alignment horizontal="center" vertical="center" wrapText="1"/>
    </xf>
    <xf numFmtId="49" fontId="27" fillId="15" borderId="3" xfId="0" applyNumberFormat="1" applyFont="1" applyFill="1" applyBorder="1" applyAlignment="1">
      <alignment horizontal="center" vertical="center" wrapText="1"/>
    </xf>
    <xf numFmtId="0" fontId="68" fillId="0" borderId="3" xfId="0" applyFont="1" applyBorder="1" applyAlignment="1">
      <alignment vertical="center" wrapText="1"/>
    </xf>
    <xf numFmtId="0" fontId="69" fillId="0" borderId="3" xfId="0" applyFont="1" applyBorder="1" applyAlignment="1">
      <alignment vertical="center" wrapText="1"/>
    </xf>
    <xf numFmtId="0" fontId="60" fillId="0" borderId="3" xfId="0" applyFont="1" applyBorder="1" applyAlignment="1">
      <alignment horizontal="left" vertical="top"/>
    </xf>
    <xf numFmtId="0" fontId="60" fillId="0" borderId="4" xfId="0" applyFont="1" applyBorder="1">
      <alignment vertical="center"/>
    </xf>
    <xf numFmtId="0" fontId="60" fillId="0" borderId="18" xfId="0" applyFont="1" applyBorder="1">
      <alignment vertical="center"/>
    </xf>
    <xf numFmtId="0" fontId="70" fillId="0" borderId="3" xfId="0" applyFont="1" applyFill="1" applyBorder="1" applyAlignment="1">
      <alignment vertical="top" wrapText="1"/>
    </xf>
    <xf numFmtId="0" fontId="31" fillId="8" borderId="0" xfId="0" applyFont="1" applyFill="1">
      <alignment vertical="center"/>
    </xf>
    <xf numFmtId="0" fontId="31" fillId="0" borderId="0" xfId="0" applyFont="1" applyFill="1">
      <alignment vertical="center"/>
    </xf>
    <xf numFmtId="0" fontId="31" fillId="0" borderId="0" xfId="0" applyFont="1">
      <alignment vertical="center"/>
    </xf>
    <xf numFmtId="0" fontId="37" fillId="0" borderId="0" xfId="0" applyFont="1" applyFill="1">
      <alignment vertical="center"/>
    </xf>
    <xf numFmtId="0" fontId="6" fillId="0" borderId="0" xfId="0" applyFont="1" applyFill="1" applyAlignment="1">
      <alignment horizontal="left" vertical="top"/>
    </xf>
    <xf numFmtId="0" fontId="1" fillId="9" borderId="1" xfId="0" applyFont="1" applyFill="1" applyBorder="1" applyAlignment="1">
      <alignment vertical="top"/>
    </xf>
    <xf numFmtId="181" fontId="1" fillId="0" borderId="3" xfId="0" applyNumberFormat="1" applyFont="1" applyBorder="1" applyAlignment="1">
      <alignment vertical="top" wrapText="1"/>
    </xf>
    <xf numFmtId="17" fontId="1" fillId="0" borderId="3" xfId="0" quotePrefix="1" applyNumberFormat="1" applyFont="1" applyBorder="1" applyAlignment="1">
      <alignment vertical="top" wrapText="1"/>
    </xf>
    <xf numFmtId="17" fontId="1" fillId="0" borderId="0" xfId="0" applyNumberFormat="1" applyFont="1" applyFill="1" applyBorder="1" applyAlignment="1">
      <alignment vertical="top"/>
    </xf>
    <xf numFmtId="17" fontId="1" fillId="0" borderId="0" xfId="0" quotePrefix="1" applyNumberFormat="1" applyFont="1" applyFill="1" applyBorder="1" applyAlignment="1">
      <alignment horizontal="left" vertical="top" wrapText="1"/>
    </xf>
    <xf numFmtId="0" fontId="1" fillId="0" borderId="4" xfId="0" applyFont="1" applyBorder="1" applyAlignment="1">
      <alignment vertical="top"/>
    </xf>
    <xf numFmtId="0" fontId="1" fillId="9" borderId="15" xfId="0" applyFont="1" applyFill="1" applyBorder="1" applyAlignment="1">
      <alignment vertical="top"/>
    </xf>
    <xf numFmtId="0" fontId="1" fillId="0" borderId="18" xfId="0" applyFont="1" applyBorder="1" applyAlignment="1">
      <alignment vertical="top"/>
    </xf>
    <xf numFmtId="0" fontId="1" fillId="9" borderId="19" xfId="0" applyFont="1" applyFill="1" applyBorder="1" applyAlignment="1">
      <alignment vertical="top"/>
    </xf>
    <xf numFmtId="0" fontId="1" fillId="10" borderId="0" xfId="0" applyFont="1" applyFill="1" applyAlignment="1">
      <alignment horizontal="left" vertical="top"/>
    </xf>
    <xf numFmtId="0" fontId="8" fillId="8" borderId="3" xfId="0" applyFont="1" applyFill="1" applyBorder="1" applyAlignment="1">
      <alignment vertical="top"/>
    </xf>
    <xf numFmtId="0" fontId="1" fillId="8" borderId="3" xfId="0" applyFont="1" applyFill="1" applyBorder="1" applyAlignment="1">
      <alignment vertical="top" wrapText="1"/>
    </xf>
    <xf numFmtId="49" fontId="8" fillId="8" borderId="3" xfId="0" applyNumberFormat="1" applyFont="1" applyFill="1" applyBorder="1" applyAlignment="1">
      <alignment vertical="top" wrapText="1"/>
    </xf>
    <xf numFmtId="0" fontId="8" fillId="8" borderId="3" xfId="0" applyFont="1" applyFill="1" applyBorder="1" applyAlignment="1">
      <alignment vertical="top" wrapText="1"/>
    </xf>
    <xf numFmtId="0" fontId="8" fillId="8" borderId="1" xfId="0" applyFont="1" applyFill="1" applyBorder="1" applyAlignment="1">
      <alignment vertical="top"/>
    </xf>
    <xf numFmtId="0" fontId="8" fillId="8" borderId="0" xfId="0" applyFont="1" applyFill="1" applyBorder="1" applyAlignment="1">
      <alignment vertical="top"/>
    </xf>
    <xf numFmtId="0" fontId="8" fillId="8" borderId="0" xfId="0" applyFont="1" applyFill="1" applyBorder="1" applyAlignment="1">
      <alignment horizontal="left" vertical="top"/>
    </xf>
    <xf numFmtId="0" fontId="8" fillId="8" borderId="0" xfId="0" applyFont="1" applyFill="1" applyBorder="1" applyAlignment="1">
      <alignment vertical="top" wrapText="1"/>
    </xf>
    <xf numFmtId="0" fontId="8" fillId="8" borderId="0" xfId="0" applyFont="1" applyFill="1" applyBorder="1" applyAlignment="1">
      <alignment horizontal="left" vertical="top" wrapText="1"/>
    </xf>
    <xf numFmtId="0" fontId="1" fillId="10" borderId="3" xfId="0" applyFont="1" applyFill="1" applyBorder="1" applyAlignment="1">
      <alignment horizontal="left" vertical="top" wrapText="1"/>
    </xf>
    <xf numFmtId="49" fontId="1" fillId="0" borderId="3" xfId="0" applyNumberFormat="1" applyFont="1" applyBorder="1" applyAlignment="1">
      <alignment vertical="top"/>
    </xf>
    <xf numFmtId="49" fontId="1" fillId="0" borderId="0" xfId="0" applyNumberFormat="1" applyFont="1" applyFill="1" applyBorder="1" applyAlignment="1">
      <alignment horizontal="left" vertical="top"/>
    </xf>
    <xf numFmtId="0" fontId="71" fillId="0" borderId="3" xfId="0" applyFont="1" applyBorder="1" applyAlignment="1">
      <alignment horizontal="left" vertical="center" wrapText="1"/>
    </xf>
    <xf numFmtId="0" fontId="1" fillId="0" borderId="20" xfId="0" applyFont="1" applyBorder="1" applyAlignment="1">
      <alignment vertical="top"/>
    </xf>
    <xf numFmtId="0" fontId="1" fillId="0" borderId="3" xfId="0" applyFont="1" applyBorder="1" applyAlignment="1">
      <alignment horizontal="left" vertical="center" wrapText="1"/>
    </xf>
    <xf numFmtId="0" fontId="1" fillId="0" borderId="3" xfId="1" applyFont="1" applyBorder="1" applyProtection="1">
      <alignment vertical="top"/>
    </xf>
    <xf numFmtId="0" fontId="1" fillId="0" borderId="21" xfId="0" applyFont="1" applyBorder="1" applyAlignment="1">
      <alignment vertical="top"/>
    </xf>
    <xf numFmtId="0" fontId="1" fillId="0" borderId="3" xfId="0" applyFont="1" applyBorder="1" applyAlignment="1">
      <alignment vertical="top" wrapText="1" shrinkToFit="1"/>
    </xf>
    <xf numFmtId="14" fontId="1" fillId="0" borderId="3" xfId="0" applyNumberFormat="1" applyFont="1" applyBorder="1" applyAlignment="1">
      <alignment vertical="top"/>
    </xf>
    <xf numFmtId="0" fontId="31" fillId="9" borderId="1" xfId="0" applyFont="1" applyFill="1" applyBorder="1" applyAlignment="1">
      <alignment vertical="top"/>
    </xf>
    <xf numFmtId="0" fontId="31" fillId="0" borderId="0" xfId="0" applyFont="1" applyFill="1" applyBorder="1" applyAlignment="1">
      <alignment vertical="top"/>
    </xf>
    <xf numFmtId="0" fontId="31" fillId="0" borderId="0" xfId="0" applyFont="1" applyFill="1" applyBorder="1">
      <alignment vertical="center"/>
    </xf>
    <xf numFmtId="0" fontId="31" fillId="9" borderId="19" xfId="0" applyFont="1" applyFill="1" applyBorder="1" applyAlignment="1">
      <alignment vertical="top"/>
    </xf>
    <xf numFmtId="0" fontId="31" fillId="0" borderId="0" xfId="0" applyFont="1" applyFill="1" applyBorder="1" applyAlignment="1">
      <alignment horizontal="left" vertical="top"/>
    </xf>
    <xf numFmtId="0" fontId="31" fillId="0" borderId="0" xfId="0" applyFont="1" applyAlignment="1">
      <alignment horizontal="left" vertical="top"/>
    </xf>
    <xf numFmtId="0" fontId="31" fillId="0" borderId="0" xfId="0" applyFont="1" applyFill="1" applyBorder="1" applyAlignment="1">
      <alignment horizontal="left" vertical="center"/>
    </xf>
    <xf numFmtId="0" fontId="31" fillId="0" borderId="0" xfId="0" applyFont="1" applyAlignment="1">
      <alignment horizontal="left" vertical="center"/>
    </xf>
    <xf numFmtId="0" fontId="31" fillId="0" borderId="0" xfId="0" applyFont="1" applyAlignment="1">
      <alignment vertical="top"/>
    </xf>
    <xf numFmtId="182" fontId="1" fillId="0" borderId="3" xfId="0" applyNumberFormat="1" applyFont="1" applyBorder="1" applyAlignment="1">
      <alignment vertical="top"/>
    </xf>
    <xf numFmtId="181" fontId="1" fillId="0" borderId="3" xfId="0" applyNumberFormat="1" applyFont="1" applyBorder="1" applyAlignment="1">
      <alignment horizontal="left" vertical="top"/>
    </xf>
    <xf numFmtId="0" fontId="1" fillId="0" borderId="3" xfId="0" applyFont="1" applyBorder="1" applyAlignment="1">
      <alignment vertical="center" wrapText="1"/>
    </xf>
    <xf numFmtId="0" fontId="1" fillId="0" borderId="3" xfId="1" applyFont="1" applyBorder="1" applyAlignment="1" applyProtection="1">
      <alignment vertical="center"/>
    </xf>
    <xf numFmtId="0" fontId="1" fillId="9" borderId="1" xfId="0" applyFont="1" applyFill="1" applyBorder="1" applyAlignment="1">
      <alignment horizontal="left" vertical="top"/>
    </xf>
    <xf numFmtId="49" fontId="1" fillId="0" borderId="4" xfId="0" applyNumberFormat="1" applyFont="1" applyBorder="1" applyAlignment="1">
      <alignment horizontal="left" vertical="top"/>
    </xf>
    <xf numFmtId="0" fontId="1" fillId="0" borderId="4" xfId="0" applyFont="1" applyBorder="1" applyAlignment="1">
      <alignment horizontal="left" vertical="top"/>
    </xf>
    <xf numFmtId="49" fontId="1" fillId="0" borderId="4" xfId="0" applyNumberFormat="1" applyFont="1" applyBorder="1" applyAlignment="1">
      <alignment horizontal="left" vertical="top" wrapText="1"/>
    </xf>
    <xf numFmtId="0" fontId="1" fillId="0" borderId="4" xfId="0" applyFont="1" applyBorder="1" applyAlignment="1">
      <alignment vertical="top" wrapText="1"/>
    </xf>
    <xf numFmtId="181" fontId="1" fillId="0" borderId="4" xfId="0" applyNumberFormat="1" applyFont="1" applyBorder="1" applyAlignment="1">
      <alignment horizontal="left" vertical="top"/>
    </xf>
    <xf numFmtId="0" fontId="1" fillId="9" borderId="15" xfId="0" applyFont="1" applyFill="1" applyBorder="1" applyAlignment="1">
      <alignment horizontal="left" vertical="top"/>
    </xf>
    <xf numFmtId="0" fontId="6" fillId="0" borderId="0" xfId="0" applyFont="1" applyAlignment="1">
      <alignment horizontal="center"/>
    </xf>
    <xf numFmtId="0" fontId="23" fillId="0" borderId="0" xfId="0" applyFont="1" applyAlignment="1">
      <alignment horizontal="center"/>
    </xf>
    <xf numFmtId="0" fontId="6" fillId="0" borderId="2" xfId="0" applyFont="1" applyBorder="1" applyAlignment="1">
      <alignment vertical="center" wrapText="1"/>
    </xf>
    <xf numFmtId="0" fontId="25" fillId="0" borderId="0" xfId="0" applyFont="1" applyAlignment="1">
      <alignment horizontal="center" vertical="center"/>
    </xf>
    <xf numFmtId="0" fontId="6" fillId="0" borderId="0" xfId="0" applyFont="1" applyAlignment="1">
      <alignment horizontal="center"/>
    </xf>
    <xf numFmtId="0" fontId="23" fillId="0" borderId="0" xfId="0" applyFont="1" applyAlignment="1">
      <alignment horizontal="center"/>
    </xf>
    <xf numFmtId="0" fontId="6" fillId="0" borderId="0" xfId="0" applyFont="1" applyAlignment="1">
      <alignment horizontal="right" wrapText="1"/>
    </xf>
    <xf numFmtId="0" fontId="27" fillId="0" borderId="3" xfId="0" applyFont="1" applyFill="1" applyBorder="1" applyAlignment="1">
      <alignment horizontal="left" vertical="top" wrapText="1"/>
    </xf>
    <xf numFmtId="0" fontId="6" fillId="0" borderId="0" xfId="0" applyFont="1" applyAlignment="1">
      <alignment horizontal="left"/>
    </xf>
    <xf numFmtId="0" fontId="6" fillId="0" borderId="0" xfId="0" applyFont="1" applyFill="1" applyAlignment="1">
      <alignment horizontal="right" wrapText="1"/>
    </xf>
    <xf numFmtId="0" fontId="6" fillId="0" borderId="2" xfId="0" applyFont="1" applyBorder="1" applyAlignment="1">
      <alignment vertical="center" wrapText="1"/>
    </xf>
    <xf numFmtId="49" fontId="7" fillId="0" borderId="0" xfId="0" applyNumberFormat="1" applyFont="1" applyAlignment="1">
      <alignment horizontal="center" vertical="center"/>
    </xf>
    <xf numFmtId="49" fontId="1" fillId="7" borderId="1" xfId="0" applyNumberFormat="1" applyFont="1" applyFill="1" applyBorder="1" applyAlignment="1">
      <alignment horizontal="center" vertical="center"/>
    </xf>
    <xf numFmtId="49" fontId="1" fillId="7" borderId="22" xfId="0" applyNumberFormat="1" applyFont="1" applyFill="1" applyBorder="1" applyAlignment="1">
      <alignment horizontal="center" vertical="center"/>
    </xf>
    <xf numFmtId="49" fontId="1" fillId="7" borderId="6" xfId="0" applyNumberFormat="1" applyFont="1" applyFill="1" applyBorder="1" applyAlignment="1">
      <alignment horizontal="center" vertical="center"/>
    </xf>
    <xf numFmtId="49" fontId="1" fillId="7" borderId="21" xfId="0" applyNumberFormat="1" applyFont="1" applyFill="1" applyBorder="1" applyAlignment="1">
      <alignment horizontal="center" vertical="center"/>
    </xf>
    <xf numFmtId="0" fontId="1" fillId="11" borderId="15" xfId="0" applyFont="1" applyFill="1" applyBorder="1" applyAlignment="1">
      <alignment horizontal="center" vertical="center"/>
    </xf>
    <xf numFmtId="0" fontId="1" fillId="11" borderId="14" xfId="0" applyFont="1" applyFill="1" applyBorder="1" applyAlignment="1">
      <alignment horizontal="center" vertical="center"/>
    </xf>
    <xf numFmtId="0" fontId="1" fillId="0" borderId="3" xfId="0" applyFont="1" applyBorder="1" applyAlignment="1">
      <alignment horizontal="center" vertical="top" wrapText="1"/>
    </xf>
    <xf numFmtId="0" fontId="61" fillId="0" borderId="0" xfId="0" applyFont="1" applyAlignment="1">
      <alignment horizontal="left" vertical="center" wrapText="1"/>
    </xf>
    <xf numFmtId="0" fontId="64" fillId="0" borderId="0" xfId="0" applyFont="1" applyAlignment="1">
      <alignment horizontal="center" vertical="center"/>
    </xf>
    <xf numFmtId="49" fontId="1" fillId="7" borderId="4" xfId="0" applyNumberFormat="1" applyFont="1" applyFill="1" applyBorder="1" applyAlignment="1">
      <alignment horizontal="left" vertical="top" wrapText="1"/>
    </xf>
    <xf numFmtId="49" fontId="1" fillId="7" borderId="18" xfId="0" applyNumberFormat="1" applyFont="1" applyFill="1" applyBorder="1" applyAlignment="1">
      <alignment horizontal="left" vertical="top" wrapText="1"/>
    </xf>
    <xf numFmtId="0" fontId="60" fillId="0" borderId="3" xfId="0" applyFont="1" applyBorder="1" applyAlignment="1">
      <alignment vertical="top" wrapText="1"/>
    </xf>
    <xf numFmtId="0" fontId="72" fillId="0" borderId="3" xfId="0" applyFont="1" applyBorder="1" applyAlignment="1">
      <alignment horizontal="left" vertical="top" wrapText="1"/>
    </xf>
    <xf numFmtId="0" fontId="1" fillId="0" borderId="0" xfId="0" applyFont="1" applyAlignment="1">
      <alignment vertical="center" wrapText="1"/>
    </xf>
    <xf numFmtId="14" fontId="28" fillId="0" borderId="3" xfId="0" applyNumberFormat="1" applyFont="1" applyFill="1" applyBorder="1" applyAlignment="1">
      <alignment horizontal="left" vertical="top" wrapText="1"/>
    </xf>
    <xf numFmtId="0" fontId="28" fillId="0" borderId="3" xfId="0" applyFont="1" applyFill="1" applyBorder="1" applyAlignment="1">
      <alignment horizontal="left" vertical="top" wrapText="1"/>
    </xf>
    <xf numFmtId="14" fontId="46" fillId="0" borderId="3" xfId="0" applyNumberFormat="1" applyFont="1" applyFill="1" applyBorder="1" applyAlignment="1">
      <alignment vertical="top" wrapText="1"/>
    </xf>
    <xf numFmtId="0" fontId="60" fillId="0" borderId="4" xfId="0" applyFont="1" applyBorder="1" applyAlignment="1">
      <alignment vertical="top" wrapText="1"/>
    </xf>
    <xf numFmtId="14" fontId="1" fillId="0" borderId="4" xfId="0" applyNumberFormat="1" applyFont="1" applyBorder="1" applyAlignment="1">
      <alignment horizontal="left" vertical="top" wrapText="1"/>
    </xf>
    <xf numFmtId="0" fontId="1" fillId="0" borderId="15" xfId="0" applyFont="1" applyBorder="1" applyAlignment="1">
      <alignment horizontal="left" vertical="top"/>
    </xf>
    <xf numFmtId="0" fontId="28" fillId="0" borderId="0" xfId="0" applyFont="1" applyFill="1" applyBorder="1" applyAlignment="1">
      <alignment horizontal="left" vertical="top" wrapText="1"/>
    </xf>
    <xf numFmtId="14" fontId="46" fillId="0" borderId="0" xfId="0" applyNumberFormat="1" applyFont="1" applyFill="1" applyBorder="1" applyAlignment="1">
      <alignment vertical="top" wrapText="1"/>
    </xf>
    <xf numFmtId="0" fontId="28" fillId="0" borderId="0" xfId="0" applyFont="1" applyFill="1" applyBorder="1" applyAlignment="1">
      <alignment vertical="top" wrapText="1"/>
    </xf>
  </cellXfs>
  <cellStyles count="25">
    <cellStyle name="GrayCell" xfId="12" xr:uid="{00000000-0005-0000-0000-000000000000}"/>
    <cellStyle name="OrangeBorder" xfId="10" xr:uid="{00000000-0005-0000-0000-000001000000}"/>
    <cellStyle name="YellowCell" xfId="11" xr:uid="{00000000-0005-0000-0000-000002000000}"/>
    <cellStyle name="z A 列のテキスト" xfId="9" xr:uid="{00000000-0005-0000-0000-000003000000}"/>
    <cellStyle name="タイトル 2" xfId="7" xr:uid="{00000000-0005-0000-0000-000004000000}"/>
    <cellStyle name="ハイパーリンク" xfId="24" builtinId="8"/>
    <cellStyle name="ハイパーリンク 2" xfId="1" xr:uid="{00000000-0005-0000-0000-000006000000}"/>
    <cellStyle name="ハイパーリンク 3" xfId="23" xr:uid="{00000000-0005-0000-0000-000007000000}"/>
    <cellStyle name="下罫線" xfId="15" xr:uid="{00000000-0005-0000-0000-000008000000}"/>
    <cellStyle name="開始テキスト" xfId="8" xr:uid="{00000000-0005-0000-0000-000009000000}"/>
    <cellStyle name="強調表示" xfId="20" xr:uid="{00000000-0005-0000-0000-00000A000000}"/>
    <cellStyle name="見出し 1 2" xfId="5" xr:uid="{00000000-0005-0000-0000-00000B000000}"/>
    <cellStyle name="見出し 2 2" xfId="6" xr:uid="{00000000-0005-0000-0000-00000C000000}"/>
    <cellStyle name="見出し 3 2" xfId="13" xr:uid="{00000000-0005-0000-0000-00000D000000}"/>
    <cellStyle name="見出し 4 2" xfId="14" xr:uid="{00000000-0005-0000-0000-00000E000000}"/>
    <cellStyle name="通貨 [0.00] 2" xfId="22" xr:uid="{00000000-0005-0000-0000-00000F000000}"/>
    <cellStyle name="通貨 2" xfId="21" xr:uid="{00000000-0005-0000-0000-000010000000}"/>
    <cellStyle name="日付" xfId="19" xr:uid="{00000000-0005-0000-0000-000011000000}"/>
    <cellStyle name="標準" xfId="0" builtinId="0"/>
    <cellStyle name="標準 2" xfId="3" xr:uid="{00000000-0005-0000-0000-000013000000}"/>
    <cellStyle name="標準 3" xfId="2" xr:uid="{00000000-0005-0000-0000-000014000000}"/>
    <cellStyle name="標準 4" xfId="4" xr:uid="{00000000-0005-0000-0000-000015000000}"/>
    <cellStyle name="緑色の右罫線" xfId="16" xr:uid="{00000000-0005-0000-0000-000016000000}"/>
    <cellStyle name="緑色の左下罫線" xfId="17" xr:uid="{00000000-0005-0000-0000-000017000000}"/>
    <cellStyle name="緑色の左罫線" xfId="18" xr:uid="{00000000-0005-0000-0000-000018000000}"/>
  </cellStyles>
  <dxfs count="91">
    <dxf>
      <font>
        <b val="0"/>
        <i val="0"/>
        <strike val="0"/>
        <condense val="0"/>
        <extend val="0"/>
        <outline val="0"/>
        <shadow val="0"/>
        <u val="none"/>
        <vertAlign val="baseline"/>
        <sz val="11"/>
        <color theme="1"/>
        <name val="Meiryo UI"/>
        <scheme val="none"/>
      </font>
      <numFmt numFmtId="32" formatCode="_ &quot;¥&quot;* #,##0_ ;_ &quot;¥&quot;* \-#,##0_ ;_ &quot;¥&quot;* &quot;-&quot;_ ;_ @_ "/>
      <alignment horizontal="right" vertical="bottom" textRotation="0" wrapText="0" indent="0" justifyLastLine="0" shrinkToFit="0" readingOrder="0"/>
    </dxf>
    <dxf>
      <font>
        <b val="0"/>
        <i val="0"/>
        <strike val="0"/>
        <condense val="0"/>
        <extend val="0"/>
        <outline val="0"/>
        <shadow val="0"/>
        <u val="none"/>
        <vertAlign val="baseline"/>
        <sz val="11"/>
        <color theme="1"/>
        <name val="Meiryo UI"/>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numFmt numFmtId="32" formatCode="_ &quot;¥&quot;* #,##0_ ;_ &quot;¥&quot;* \-#,##0_ ;_ &quot;¥&quot;* &quot;-&quot;_ ;_ @_ "/>
    </dxf>
    <dxf>
      <font>
        <b val="0"/>
        <i val="0"/>
        <strike val="0"/>
        <condense val="0"/>
        <extend val="0"/>
        <outline val="0"/>
        <shadow val="0"/>
        <u val="none"/>
        <vertAlign val="baseline"/>
        <sz val="11"/>
        <color theme="1"/>
        <name val="Meiryo UI"/>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numFmt numFmtId="179" formatCode="&quot;¥&quot;#,##0_);\(&quot;¥&quot;#,##0\)"/>
    </dxf>
    <dxf>
      <numFmt numFmtId="184" formatCode="#,##0_);\(#,##0\)"/>
    </dxf>
    <dxf>
      <numFmt numFmtId="185" formatCode="&quot;$&quot;#,##0_);\(&quot;$&quot;#,##0\)"/>
    </dxf>
    <dxf>
      <font>
        <b val="0"/>
        <i val="0"/>
        <strike val="0"/>
        <condense val="0"/>
        <extend val="0"/>
        <outline val="0"/>
        <shadow val="0"/>
        <u val="none"/>
        <vertAlign val="baseline"/>
        <sz val="11"/>
        <color theme="1"/>
        <name val="Meiryo UI"/>
        <scheme val="none"/>
      </font>
      <alignment horizontal="general" vertical="bottom" textRotation="0" wrapText="0" indent="0" justifyLastLine="0" shrinkToFit="0" readingOrder="0"/>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font>
        <strike val="0"/>
        <outline val="0"/>
        <shadow val="0"/>
        <u val="none"/>
        <vertAlign val="baseline"/>
        <sz val="11"/>
        <name val="Meiryo UI"/>
        <scheme val="none"/>
      </font>
    </dxf>
    <dxf>
      <font>
        <strike val="0"/>
        <outline val="0"/>
        <shadow val="0"/>
        <u val="none"/>
        <vertAlign val="baseline"/>
        <sz val="1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strike val="0"/>
        <outline val="0"/>
        <shadow val="0"/>
        <u val="none"/>
        <vertAlign val="baseline"/>
        <sz val="1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179" formatCode="&quot;¥&quot;#,##0_);\(&quot;¥&quot;#,##0\)"/>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0" formatCode="General"/>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dxf>
    <dxf>
      <font>
        <b val="0"/>
        <i val="0"/>
        <strike val="0"/>
        <condense val="0"/>
        <extend val="0"/>
        <outline val="0"/>
        <shadow val="0"/>
        <u val="none"/>
        <vertAlign val="baseline"/>
        <sz val="11"/>
        <color theme="1"/>
        <name val="Meiryo UI"/>
        <scheme val="none"/>
      </font>
      <numFmt numFmtId="177"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177"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177"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numFmt numFmtId="177" formatCode="&quot;¥&quot;#,##0_);[Red]\(&quot;¥&quot;#,##0\)"/>
      <fill>
        <patternFill patternType="none">
          <fgColor indexed="64"/>
          <bgColor indexed="65"/>
        </patternFill>
      </fill>
    </dxf>
    <dxf>
      <numFmt numFmtId="177"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177" formatCode="&quot;¥&quot;#,##0_);[Red]\(&quot;¥&quot;#,##0\)"/>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fill>
        <patternFill patternType="none">
          <fgColor indexed="64"/>
          <bgColor indexed="65"/>
        </patternFill>
      </fill>
    </dxf>
    <dxf>
      <font>
        <b val="0"/>
        <i val="0"/>
        <strike val="0"/>
        <condense val="0"/>
        <extend val="0"/>
        <outline val="0"/>
        <shadow val="0"/>
        <u val="none"/>
        <vertAlign val="baseline"/>
        <sz val="11"/>
        <color theme="1"/>
        <name val="Meiryo UI"/>
        <scheme val="none"/>
      </font>
      <numFmt numFmtId="0" formatCode="General"/>
      <protection locked="1" hidden="0"/>
    </dxf>
    <dxf>
      <font>
        <b val="0"/>
        <i val="0"/>
        <strike val="0"/>
        <condense val="0"/>
        <extend val="0"/>
        <outline val="0"/>
        <shadow val="0"/>
        <u val="none"/>
        <vertAlign val="baseline"/>
        <sz val="11"/>
        <color theme="1"/>
        <name val="Meiryo UI"/>
        <scheme val="none"/>
      </font>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00000000-0011-0000-FFFF-FFFF00000000}">
      <tableStyleElement type="headerRow" dxfId="90"/>
      <tableStyleElement type="firstRowStripe" dxfId="89"/>
    </tableStyle>
    <tableStyle name="ピボットテーブルのスタイル 1" table="0" count="2" xr9:uid="{00000000-0011-0000-FFFF-FFFF01000000}">
      <tableStyleElement type="headerRow" dxfId="88"/>
      <tableStyleElement type="totalRow" dxfId="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グラフ'!$E$67</c:f>
              <c:strCache>
                <c:ptCount val="1"/>
                <c:pt idx="0">
                  <c:v>カンファレンスの出席者</c:v>
                </c:pt>
              </c:strCache>
            </c:strRef>
          </c:tx>
          <c:spPr>
            <a:solidFill>
              <a:schemeClr val="accent1"/>
            </a:solidFill>
            <a:ln>
              <a:noFill/>
            </a:ln>
            <a:effectLst/>
          </c:spPr>
          <c:invertIfNegative val="0"/>
          <c:cat>
            <c:numRef>
              <c:f>'9. グラフ'!$D$68:$D$73</c:f>
              <c:numCache>
                <c:formatCode>General</c:formatCode>
                <c:ptCount val="6"/>
                <c:pt idx="0">
                  <c:v>2017</c:v>
                </c:pt>
                <c:pt idx="1">
                  <c:v>2018</c:v>
                </c:pt>
                <c:pt idx="2">
                  <c:v>2019</c:v>
                </c:pt>
                <c:pt idx="3">
                  <c:v>2020</c:v>
                </c:pt>
                <c:pt idx="4">
                  <c:v>2021</c:v>
                </c:pt>
                <c:pt idx="5">
                  <c:v>2022</c:v>
                </c:pt>
              </c:numCache>
            </c:numRef>
          </c:cat>
          <c:val>
            <c:numRef>
              <c:f>'9. グラフ'!$E$68:$E$73</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E489-48D0-93BC-21DC4E2BA74E}"/>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'9. グラフ'!$F$67</c:f>
              <c:strCache>
                <c:ptCount val="1"/>
                <c:pt idx="0">
                  <c:v>食料品売上</c:v>
                </c:pt>
              </c:strCache>
            </c:strRef>
          </c:tx>
          <c:spPr>
            <a:ln w="28575" cap="rnd">
              <a:solidFill>
                <a:schemeClr val="accent2"/>
              </a:solidFill>
              <a:round/>
            </a:ln>
            <a:effectLst/>
          </c:spPr>
          <c:marker>
            <c:symbol val="none"/>
          </c:marker>
          <c:cat>
            <c:numRef>
              <c:f>'9. グラフ'!$D$68:$D$73</c:f>
              <c:numCache>
                <c:formatCode>General</c:formatCode>
                <c:ptCount val="6"/>
                <c:pt idx="0">
                  <c:v>2017</c:v>
                </c:pt>
                <c:pt idx="1">
                  <c:v>2018</c:v>
                </c:pt>
                <c:pt idx="2">
                  <c:v>2019</c:v>
                </c:pt>
                <c:pt idx="3">
                  <c:v>2020</c:v>
                </c:pt>
                <c:pt idx="4">
                  <c:v>2021</c:v>
                </c:pt>
                <c:pt idx="5">
                  <c:v>2022</c:v>
                </c:pt>
              </c:numCache>
            </c:numRef>
          </c:cat>
          <c:val>
            <c:numRef>
              <c:f>'9. グラフ'!$F$68:$F$73</c:f>
              <c:numCache>
                <c:formatCode>"¥"#,##0_);\("¥"#,##0\)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E489-48D0-93BC-21DC4E2BA74E}"/>
            </c:ext>
          </c:extLst>
        </c:ser>
        <c:dLbls>
          <c:showLegendKey val="0"/>
          <c:showVal val="0"/>
          <c:showCatName val="0"/>
          <c:showSerName val="0"/>
          <c:showPercent val="0"/>
          <c:showBubbleSize val="0"/>
        </c:dLbls>
        <c:marker val="1"/>
        <c:smooth val="0"/>
        <c:axId val="741717856"/>
        <c:axId val="741712280"/>
      </c:lineChart>
      <c:catAx>
        <c:axId val="740109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740109912"/>
        <c:crosses val="autoZero"/>
        <c:auto val="1"/>
        <c:lblAlgn val="ctr"/>
        <c:lblOffset val="100"/>
        <c:noMultiLvlLbl val="1"/>
      </c:catAx>
      <c:valAx>
        <c:axId val="740109912"/>
        <c:scaling>
          <c:orientation val="minMax"/>
          <c:max val="1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740109584"/>
        <c:crosses val="autoZero"/>
        <c:crossBetween val="between"/>
        <c:majorUnit val="200"/>
      </c:valAx>
      <c:valAx>
        <c:axId val="741712280"/>
        <c:scaling>
          <c:orientation val="minMax"/>
          <c:max val="35000"/>
          <c:min val="0"/>
        </c:scaling>
        <c:delete val="0"/>
        <c:axPos val="r"/>
        <c:numFmt formatCode="&quot;¥&quot;#,##0_);\(&quot;¥&quot;#,##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741717856"/>
        <c:crosses val="max"/>
        <c:crossBetween val="between"/>
        <c:majorUnit val="5000"/>
      </c:valAx>
      <c:catAx>
        <c:axId val="741717856"/>
        <c:scaling>
          <c:orientation val="minMax"/>
        </c:scaling>
        <c:delete val="1"/>
        <c:axPos val="b"/>
        <c:numFmt formatCode="General" sourceLinked="1"/>
        <c:majorTickMark val="out"/>
        <c:minorTickMark val="none"/>
        <c:tickLblPos val="nextTo"/>
        <c:crossAx val="741712280"/>
        <c:crosses val="autoZero"/>
        <c:auto val="1"/>
        <c:lblAlgn val="ctr"/>
        <c:lblOffset val="100"/>
        <c:noMultiLvlLbl val="1"/>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tx>
            <c:strRef>
              <c:f>'9. グラフ'!$D$5</c:f>
              <c:strCache>
                <c:ptCount val="1"/>
                <c:pt idx="0">
                  <c:v>カンファレンスの出席者</c:v>
                </c:pt>
              </c:strCache>
            </c:strRef>
          </c:tx>
          <c:spPr>
            <a:solidFill>
              <a:schemeClr val="accent1"/>
            </a:solidFill>
            <a:ln>
              <a:noFill/>
            </a:ln>
            <a:effectLst/>
          </c:spPr>
          <c:invertIfNegative val="0"/>
          <c:cat>
            <c:numRef>
              <c:f>'9. グラフ'!$C$6:$C$11</c:f>
              <c:numCache>
                <c:formatCode>General</c:formatCode>
                <c:ptCount val="6"/>
                <c:pt idx="0">
                  <c:v>2017</c:v>
                </c:pt>
                <c:pt idx="1">
                  <c:v>2018</c:v>
                </c:pt>
                <c:pt idx="2">
                  <c:v>2019</c:v>
                </c:pt>
                <c:pt idx="3">
                  <c:v>2020</c:v>
                </c:pt>
                <c:pt idx="4">
                  <c:v>2021</c:v>
                </c:pt>
                <c:pt idx="5">
                  <c:v>2022</c:v>
                </c:pt>
              </c:numCache>
            </c:numRef>
          </c:cat>
          <c:val>
            <c:numRef>
              <c:f>'9. グラフ'!$D$6:$D$11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75B4-43A5-BD57-FB40BE4796B3}"/>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910610336"/>
        <c:crosses val="autoZero"/>
        <c:auto val="1"/>
        <c:lblAlgn val="ctr"/>
        <c:lblOffset val="100"/>
        <c:noMultiLvlLbl val="0"/>
      </c:catAx>
      <c:valAx>
        <c:axId val="910610336"/>
        <c:scaling>
          <c:orientation val="minMax"/>
          <c:max val="1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910612304"/>
        <c:crosses val="autoZero"/>
        <c:crossBetween val="between"/>
        <c:majorUnit val="2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21152;&#31639;'!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10. &#12500;&#12508;&#12483;&#12488;&#12486;&#12540;&#12502;&#12523;'!A1"/><Relationship Id="rId7" Type="http://schemas.openxmlformats.org/officeDocument/2006/relationships/hyperlink" Target="https://support.office.com/ja-jp/article/%e3%82%b0%e3%83%a9%e3%83%95%e3%82%92%e4%bd%9c%e6%88%90%e3%81%99%e3%82%8b-0baf399e-dd61-4e18-8a73-b3fd5d5680c2?ui=ja-JP&amp;rs=ja-JP&amp;ad=JP"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hyperlink" Target="#'9. &#12464;&#12521;&#12501;'!A1"/><Relationship Id="rId11" Type="http://schemas.openxmlformats.org/officeDocument/2006/relationships/hyperlink" Target="https://support.office.com/ja-jp/article/Office-%e3%81%a7%e5%88%a9%e7%94%a8%e5%8f%af%e8%83%bd%e3%81%aa%e3%82%b0%e3%83%a9%e3%83%95%e3%81%ae%e7%a8%ae%e9%a1%9e-a6187218-807e-4103-9e0a-27cdb19afb90?ui=ja-JP&amp;rs=ja-JP&amp;ad=JP" TargetMode="External"/><Relationship Id="rId5" Type="http://schemas.openxmlformats.org/officeDocument/2006/relationships/chart" Target="../charts/chart2.xml"/><Relationship Id="rId10" Type="http://schemas.openxmlformats.org/officeDocument/2006/relationships/hyperlink" Target="https://support.office.com/ja-jp/article/%e7%ac%ac-2-%e8%bb%b8%e3%82%92%e6%8c%81%e3%81%a4%e8%a4%87%e5%90%88%e3%82%b0%e3%83%a9%e3%83%95%e3%82%92%e4%bd%9c%e6%88%90%e3%81%99%e3%82%8b-1d119e2d-1a5f-45a4-8ad3-bacc7430c0a1?ui=ja-JP&amp;rs=ja-JP&amp;ad=JP" TargetMode="External"/><Relationship Id="rId4" Type="http://schemas.openxmlformats.org/officeDocument/2006/relationships/chart" Target="../charts/chart1.xml"/><Relationship Id="rId9" Type="http://schemas.openxmlformats.org/officeDocument/2006/relationships/image" Target="../media/image4.svg"/></Relationships>
</file>

<file path=xl/drawings/_rels/drawing11.xml.rels><?xml version="1.0" encoding="UTF-8" standalone="yes"?>
<Relationships xmlns="http://schemas.openxmlformats.org/package/2006/relationships"><Relationship Id="rId8" Type="http://schemas.openxmlformats.org/officeDocument/2006/relationships/hyperlink" Target="https://support.office.com/ja-jp/article/%e3%83%95%e3%82%a3%e3%83%bc%e3%83%ab%e3%83%89-%e3%83%aa%e3%82%b9%e3%83%88%e3%82%92%e4%bd%bf%e3%81%a3%e3%81%a6%e3%83%94%e3%83%9c%e3%83%83%e3%83%88%e3%83%86%e3%83%bc%e3%83%96%e3%83%ab%e5%86%85%e3%81%a7%e3%83%95%e3%82%a3%e3%83%bc%e3%83%ab%e3%83%89%e3%82%92%e9%85%8d%e7%bd%ae%e3%81%99%e3%82%8b-43980E05-A585-4FCD-BD91-80160ADFEBEC?ui=ja-JP&amp;rs=ja-JP&amp;ad=JP" TargetMode="External"/><Relationship Id="rId3" Type="http://schemas.openxmlformats.org/officeDocument/2006/relationships/image" Target="../media/image34.png"/><Relationship Id="rId7" Type="http://schemas.openxmlformats.org/officeDocument/2006/relationships/image" Target="../media/image4.svg"/><Relationship Id="rId2" Type="http://schemas.openxmlformats.org/officeDocument/2006/relationships/image" Target="../media/image33.png"/><Relationship Id="rId1" Type="http://schemas.openxmlformats.org/officeDocument/2006/relationships/hyperlink" Target="#&#35443;&#32048;&#24773;&#22577;!A1"/><Relationship Id="rId6" Type="http://schemas.openxmlformats.org/officeDocument/2006/relationships/image" Target="../media/image3.png"/><Relationship Id="rId5" Type="http://schemas.openxmlformats.org/officeDocument/2006/relationships/hyperlink" Target="https://support.office.com/ja-jp/article/%e3%83%94%e3%83%9c%e3%83%83%e3%83%88%e3%83%86%e3%83%bc%e3%83%96%e3%83%ab%e3%82%92%e4%bd%9c%e6%88%90%e3%81%97%e3%81%a6%e3%83%af%e3%83%bc%e3%82%af%e3%82%b7%e3%83%bc%e3%83%88-%e3%83%87%e3%83%bc%e3%82%bf%e3%82%92%e5%88%86%e6%9e%90%e3%81%99%e3%82%8b-A9A84538-BFE9-40A9-A8E9-F99134456576?ui=ja-JP&amp;rs=ja-JP&amp;ad=JP" TargetMode="External"/><Relationship Id="rId4" Type="http://schemas.openxmlformats.org/officeDocument/2006/relationships/hyperlink" Target="#'10. &#12500;&#12508;&#12483;&#12488;&#12486;&#12540;&#12502;&#12523;'!A1"/></Relationships>
</file>

<file path=xl/drawings/_rels/drawing12.xml.rels><?xml version="1.0" encoding="UTF-8" standalone="yes"?>
<Relationships xmlns="http://schemas.openxmlformats.org/package/2006/relationships"><Relationship Id="rId8" Type="http://schemas.openxmlformats.org/officeDocument/2006/relationships/hyperlink" Target="https://learning.linkedin.com/ja-jp/office?trk=par_acq_MSFThelp-excel-tc_jp-template-learnmoretab-t001-link_learning&amp;src=mi-inprod&amp;veh=excel-help&amp;utm_source=microsoft&amp;utm_medium=help-integration&amp;utm_campaign=par_acq_MSFThelp-excel-tc_jp-template-learnmoretab-t001-link_learning" TargetMode="External"/><Relationship Id="rId3" Type="http://schemas.openxmlformats.org/officeDocument/2006/relationships/hyperlink" Target="http://go.microsoft.com/fwlink/?LinkId=844969" TargetMode="External"/><Relationship Id="rId7" Type="http://schemas.openxmlformats.org/officeDocument/2006/relationships/image" Target="../media/image39.sv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hyperlink" Target="https://support.office.com/ja-jp/article/Windows-%e7%89%88-Excel-2016-%e3%81%ae%e6%96%b0%e6%a9%9f%e8%83%bd-5fdb9208-ff33-45b6-9e08-1f5cdb3a6c73?ui=ja-JP&amp;rs=ja-JP&amp;ad=JP" TargetMode="External"/><Relationship Id="rId9" Type="http://schemas.openxmlformats.org/officeDocument/2006/relationships/image" Target="../media/image40.png"/></Relationships>
</file>

<file path=xl/drawings/_rels/drawing2.xml.rels><?xml version="1.0" encoding="UTF-8" standalone="yes"?>
<Relationships xmlns="http://schemas.openxmlformats.org/package/2006/relationships"><Relationship Id="rId8" Type="http://schemas.openxmlformats.org/officeDocument/2006/relationships/hyperlink" Target="https://support.office.com/ja-JP/article/A1ABC057-ED11-443A-A635-68216555AD0A" TargetMode="External"/><Relationship Id="rId13" Type="http://schemas.openxmlformats.org/officeDocument/2006/relationships/hyperlink" Target="#'10. &#12500;&#12508;&#12483;&#12488;&#12486;&#12540;&#12502;&#12523;'!A1"/><Relationship Id="rId18" Type="http://schemas.openxmlformats.org/officeDocument/2006/relationships/image" Target="../media/image11.png"/><Relationship Id="rId3" Type="http://schemas.openxmlformats.org/officeDocument/2006/relationships/hyperlink" Target="#'2. &#12501;&#12451;&#12523;'!A1"/><Relationship Id="rId7" Type="http://schemas.openxmlformats.org/officeDocument/2006/relationships/hyperlink" Target="https://support.office.com/ja-jp/article/SUMIF-%e9%96%a2%e6%95%b0-169B8C99-C05C-4483-A712-1697A653039B?ui=ja-JP&amp;rs=ja-JP&amp;ad=JP" TargetMode="External"/><Relationship Id="rId12" Type="http://schemas.openxmlformats.org/officeDocument/2006/relationships/image" Target="../media/image6.svg"/><Relationship Id="rId17" Type="http://schemas.openxmlformats.org/officeDocument/2006/relationships/image" Target="../media/image10.svg"/><Relationship Id="rId2" Type="http://schemas.openxmlformats.org/officeDocument/2006/relationships/hyperlink" Target="#'1. &#21152;&#31639;'!A1"/><Relationship Id="rId16" Type="http://schemas.openxmlformats.org/officeDocument/2006/relationships/image" Target="../media/image9.png"/><Relationship Id="rId1" Type="http://schemas.openxmlformats.org/officeDocument/2006/relationships/image" Target="../media/image2.png"/><Relationship Id="rId6" Type="http://schemas.openxmlformats.org/officeDocument/2006/relationships/image" Target="../media/image4.svg"/><Relationship Id="rId11" Type="http://schemas.openxmlformats.org/officeDocument/2006/relationships/image" Target="../media/image5.png"/><Relationship Id="rId5" Type="http://schemas.openxmlformats.org/officeDocument/2006/relationships/image" Target="../media/image3.png"/><Relationship Id="rId15" Type="http://schemas.openxmlformats.org/officeDocument/2006/relationships/image" Target="../media/image8.svg"/><Relationship Id="rId10" Type="http://schemas.openxmlformats.org/officeDocument/2006/relationships/hyperlink" Target="https://support.office.com/ja-jp/article/Excel-%e3%81%ae%e3%83%88%e3%83%ac%e3%83%bc%e3%83%8b%e3%83%b3%e3%82%b0-9bc05390-e94c-46af-a5b3-d7c22f6990bb?ui=ja-JP&amp;rs=ja-JP&amp;ad=JP" TargetMode="External"/><Relationship Id="rId19" Type="http://schemas.openxmlformats.org/officeDocument/2006/relationships/image" Target="../media/image12.svg"/><Relationship Id="rId4" Type="http://schemas.openxmlformats.org/officeDocument/2006/relationships/hyperlink" Target="https://support.office.com/ja-jp/article/SUM-%e9%96%a2%e6%95%b0-043E1C7D-7726-4E80-8F32-07B23E057F89?ui=ja-JP&amp;rs=ja-JP&amp;ad=JP" TargetMode="External"/><Relationship Id="rId9" Type="http://schemas.openxmlformats.org/officeDocument/2006/relationships/hyperlink" Target="https://support.office.com/ja-jp/article/Excel-%e3%82%92%e8%a8%88%e7%ae%97%e6%a9%9f%e3%81%a8%e3%81%97%e3%81%a6%e4%bd%bf%e7%94%a8%e3%81%99%e3%82%8b-A1ABC057-ED11-443A-A635-68216555AD0A?ui=ja-JP&amp;rs=ja-JP&amp;ad=JP" TargetMode="External"/><Relationship Id="rId1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ja-jp/article/%e3%83%af%e3%83%bc%e3%82%af%e3%82%b7%e3%83%bc%e3%83%88%e3%81%ae%e3%82%bb%e3%83%ab%e3%81%ab%e8%87%aa%e5%8b%95%e7%9a%84%e3%81%ab%e3%83%87%e3%83%bc%e3%82%bf%e3%82%92%e5%85%a5%e5%8a%9b%e3%81%99%e3%82%8b-74e31bdd-d993-45da-aa82-35a236c5b5db?ui=ja-JP&amp;rs=ja-JP&amp;ad=JP" TargetMode="External"/><Relationship Id="rId13" Type="http://schemas.microsoft.com/office/2007/relationships/hdphoto" Target="../media/hdphoto1.wdp"/><Relationship Id="rId3" Type="http://schemas.openxmlformats.org/officeDocument/2006/relationships/image" Target="../media/image12.svg"/><Relationship Id="rId7" Type="http://schemas.openxmlformats.org/officeDocument/2006/relationships/hyperlink" Target="#'2. &#12501;&#12451;&#12523;'!A1"/><Relationship Id="rId12" Type="http://schemas.openxmlformats.org/officeDocument/2006/relationships/image" Target="../media/image14.png"/><Relationship Id="rId2" Type="http://schemas.openxmlformats.org/officeDocument/2006/relationships/image" Target="../media/image11.png"/><Relationship Id="rId1" Type="http://schemas.openxmlformats.org/officeDocument/2006/relationships/hyperlink" Target="#'3. &#20998;&#21106;'!A1"/><Relationship Id="rId6" Type="http://schemas.openxmlformats.org/officeDocument/2006/relationships/image" Target="../media/image13.png"/><Relationship Id="rId11" Type="http://schemas.openxmlformats.org/officeDocument/2006/relationships/hyperlink" Target="https://support.office.com/ja-jp/article/%e9%9a%a3%e3%82%8a%e5%90%88%e3%81%a3%e3%81%9f%e3%82%bb%e3%83%ab%e3%81%ab%e6%95%b0%e5%bc%8f%e3%82%92%e3%82%b3%e3%83%94%e3%83%bc%e3%81%99%e3%82%8b-041EDFE2-05BC-40E6-B933-EF48C3F308C6?ui=ja-JP&amp;rs=ja-JP&amp;ad=JP" TargetMode="External"/><Relationship Id="rId5" Type="http://schemas.openxmlformats.org/officeDocument/2006/relationships/image" Target="../media/image6.svg"/><Relationship Id="rId15" Type="http://schemas.openxmlformats.org/officeDocument/2006/relationships/image" Target="../media/image16.svg"/><Relationship Id="rId10" Type="http://schemas.openxmlformats.org/officeDocument/2006/relationships/image" Target="../media/image4.svg"/><Relationship Id="rId4" Type="http://schemas.openxmlformats.org/officeDocument/2006/relationships/image" Target="../media/image5.png"/><Relationship Id="rId9" Type="http://schemas.openxmlformats.org/officeDocument/2006/relationships/image" Target="../media/image3.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ja-jp/article/Excel-2016-%e3%81%a7%e5%8f%96%e5%be%97%e3%81%a8%e5%a4%89%e6%8f%9b%e3%82%92%e5%ae%9f%e8%a1%8c%e3%81%99%e3%82%8b-881c63c6-37c5-4ca2-b616-59e18d75b4de?ui=ja-JP&amp;rs=ja-JP&amp;ad=JP" TargetMode="External"/><Relationship Id="rId13" Type="http://schemas.openxmlformats.org/officeDocument/2006/relationships/image" Target="../media/image17.png"/><Relationship Id="rId3" Type="http://schemas.openxmlformats.org/officeDocument/2006/relationships/hyperlink" Target="#'3. &#20998;&#21106;'!A1"/><Relationship Id="rId7" Type="http://schemas.openxmlformats.org/officeDocument/2006/relationships/image" Target="../media/image4.svg"/><Relationship Id="rId12" Type="http://schemas.openxmlformats.org/officeDocument/2006/relationships/hyperlink" Target="https://support.office.com/ja-jp/article/LEN-%e9%96%a2%e6%95%b0%e3%80%81LENB-%e9%96%a2%e6%95%b0-29236F94-CEDC-429D-AFFD-B5E33D2C67CB?ui=ja-JP&amp;rs=ja-JP&amp;ad=JP" TargetMode="External"/><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support.office.com/ja-jp/article/FIND-%e9%96%a2%e6%95%b0%e3%80%81FINDB-%e9%96%a2%e6%95%b0-C7912941-AF2A-4BDF-A553-D0D89B0A0628?ui=ja-JP&amp;rs=ja-JP&amp;ad=JP" TargetMode="External"/><Relationship Id="rId5" Type="http://schemas.openxmlformats.org/officeDocument/2006/relationships/hyperlink" Target="https://support.office.com/ja-jp/article/%e5%8c%ba%e5%88%87%e3%82%8a%e4%bd%8d%e7%bd%ae%e6%8c%87%e5%ae%9a%e3%82%a6%e3%82%a3%e3%82%b6%e3%83%bc%e3%83%89%e3%82%92%e4%bd%bf%e7%94%a8%e3%81%97%e3%81%a6%e3%80%81%e3%83%86%e3%82%ad%e3%82%b9%e3%83%88%e3%82%92%e3%81%95%e3%81%be%e3%81%96%e3%81%be%e3%81%aa%e5%88%97%e3%81%ab%e5%88%86%e5%89%b2%e3%81%99%e3%82%8b-30B14928-5550-41F5-97CA-7A3E9C363ED7?ui=ja-JP&amp;rs=ja-JP&amp;ad=JP" TargetMode="External"/><Relationship Id="rId15" Type="http://schemas.openxmlformats.org/officeDocument/2006/relationships/image" Target="../media/image19.png"/><Relationship Id="rId10" Type="http://schemas.openxmlformats.org/officeDocument/2006/relationships/hyperlink" Target="https://support.office.com/ja-jp/article/RIGHT-%e9%96%a2%e6%95%b0%e3%80%81RIGHTB-%e9%96%a2%e6%95%b0-240267EE-9AFA-4639-A02B-F19E1786CF2F?ui=ja-JP&amp;rs=ja-JP&amp;ad=JP" TargetMode="External"/><Relationship Id="rId4" Type="http://schemas.openxmlformats.org/officeDocument/2006/relationships/hyperlink" Target="#'4. &#36578;&#32622;'!A1"/><Relationship Id="rId9" Type="http://schemas.openxmlformats.org/officeDocument/2006/relationships/hyperlink" Target="https://support.office.com/ja-jp/article/LEFT-%e9%96%a2%e6%95%b0%e3%80%81LEFTB-%e9%96%a2%e6%95%b0-9203D2D2-7960-479B-84C6-1EA52B99640C?ui=ja-JP&amp;rs=ja-JP&amp;ad=JP" TargetMode="External"/><Relationship Id="rId14" Type="http://schemas.openxmlformats.org/officeDocument/2006/relationships/image" Target="../media/image18.svg"/></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image" Target="../media/image25.png"/><Relationship Id="rId3" Type="http://schemas.openxmlformats.org/officeDocument/2006/relationships/image" Target="../media/image21.svg"/><Relationship Id="rId7" Type="http://schemas.openxmlformats.org/officeDocument/2006/relationships/hyperlink" Target="https://support.office.com/ja-jp/article/%e8%a1%8c%e3%81%8b%e3%82%89%e5%88%97%e3%80%81%e3%81%be%e3%81%9f%e3%81%af%e5%88%97%e3%81%8b%e3%82%89%e8%a1%8c%e3%81%ab%e3%83%87%e3%83%bc%e3%82%bf%e3%82%92%e5%85%a5%e3%82%8c%e6%9b%bf%e3%81%88%e3%82%8b-%e9%85%8d%e7%bd%ae%e3%81%ae%e8%bb%a2%e6%8f%9b-3419F2E3-BEAB-4318-AAE5-D0F862209744?ui=ja-JP&amp;rs=ja-JP&amp;ad=JP" TargetMode="External"/><Relationship Id="rId12" Type="http://schemas.openxmlformats.org/officeDocument/2006/relationships/image" Target="../media/image24.png"/><Relationship Id="rId2" Type="http://schemas.openxmlformats.org/officeDocument/2006/relationships/image" Target="../media/image20.png"/><Relationship Id="rId1" Type="http://schemas.openxmlformats.org/officeDocument/2006/relationships/hyperlink" Target="#'5. &#20006;&#12409;&#26367;&#12360;&#12392;&#12501;&#12451;&#12523;&#12479;&#12540;'!A1"/><Relationship Id="rId6" Type="http://schemas.openxmlformats.org/officeDocument/2006/relationships/hyperlink" Target="#'4. &#36578;&#32622;'!A1"/><Relationship Id="rId11" Type="http://schemas.openxmlformats.org/officeDocument/2006/relationships/hyperlink" Target="https://support.office.com/ja-jp/article/%e9%85%8d%e5%88%97%e6%95%b0%e5%bc%8f%e3%82%92%e4%bd%9c%e6%88%90%e3%81%99%e3%82%8b-E43E12E0-AFC6-4A12-BC7F-48361075954D?ui=ja-JP&amp;rs=ja-JP&amp;ad=JP" TargetMode="External"/><Relationship Id="rId5" Type="http://schemas.openxmlformats.org/officeDocument/2006/relationships/image" Target="../media/image23.svg"/><Relationship Id="rId10" Type="http://schemas.openxmlformats.org/officeDocument/2006/relationships/hyperlink" Target="https://support.office.com/ja-jp/article/TRANSPOSE-%e9%96%a2%e6%95%b0-ED039415-ED8A-4A81-93E9-4B6DFAC76027?ui=ja-JP&amp;rs=ja-JP&amp;ad=JP" TargetMode="External"/><Relationship Id="rId4" Type="http://schemas.openxmlformats.org/officeDocument/2006/relationships/image" Target="../media/image22.png"/><Relationship Id="rId9" Type="http://schemas.openxmlformats.org/officeDocument/2006/relationships/image" Target="../media/image4.svg"/><Relationship Id="rId14" Type="http://schemas.openxmlformats.org/officeDocument/2006/relationships/image" Target="../media/image26.svg"/></Relationships>
</file>

<file path=xl/drawings/_rels/drawing6.xml.rels><?xml version="1.0" encoding="UTF-8" standalone="yes"?>
<Relationships xmlns="http://schemas.openxmlformats.org/package/2006/relationships"><Relationship Id="rId8" Type="http://schemas.openxmlformats.org/officeDocument/2006/relationships/hyperlink" Target="https://support.office.com/ja-jp/article/%e7%af%84%e5%9b%b2%e3%81%be%e3%81%9f%e3%81%af%e3%83%86%e3%83%bc%e3%83%96%e3%83%ab%e3%81%ae%e3%83%87%e3%83%bc%e3%82%bf%e3%82%92%e4%b8%a6%e3%81%b9%e6%9b%bf%e3%81%88%e3%82%8b-62d0b95d-2a90-4610-a6ae-2e545c4a4654?ui=ja" TargetMode="External"/><Relationship Id="rId3" Type="http://schemas.openxmlformats.org/officeDocument/2006/relationships/hyperlink" Target="#'6. &#34920;'!A1"/><Relationship Id="rId7" Type="http://schemas.openxmlformats.org/officeDocument/2006/relationships/hyperlink" Target="#'5. &#20006;&#12409;&#26367;&#12360;&#12392;&#12501;&#12451;&#12523;&#12479;&#12540;'!A1"/><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8.svg"/><Relationship Id="rId11" Type="http://schemas.openxmlformats.org/officeDocument/2006/relationships/hyperlink" Target="https://support.office.com/ja-jp/article/%e7%af%84%e5%9b%b2%e3%81%be%e3%81%9f%e3%81%af%e3%83%86%e3%83%bc%e3%83%96%e3%83%ab%e3%81%ae%e3%83%87%e3%83%bc%e3%82%bf%e3%82%92%e6%8a%bd%e5%87%ba%e3%81%99%e3%82%8b-01832226-31b5-4568-8806-38c37dcc180e?ui=ja-JP&amp;rs=ja" TargetMode="External"/><Relationship Id="rId5" Type="http://schemas.openxmlformats.org/officeDocument/2006/relationships/image" Target="../media/image7.png"/><Relationship Id="rId10" Type="http://schemas.openxmlformats.org/officeDocument/2006/relationships/image" Target="../media/image4.svg"/><Relationship Id="rId4" Type="http://schemas.openxmlformats.org/officeDocument/2006/relationships/image" Target="../media/image27.png"/><Relationship Id="rId9"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image" Target="../media/image16.svg"/><Relationship Id="rId13" Type="http://schemas.openxmlformats.org/officeDocument/2006/relationships/image" Target="../media/image4.svg"/><Relationship Id="rId3" Type="http://schemas.openxmlformats.org/officeDocument/2006/relationships/image" Target="../media/image5.png"/><Relationship Id="rId7" Type="http://schemas.openxmlformats.org/officeDocument/2006/relationships/image" Target="../media/image15.png"/><Relationship Id="rId12" Type="http://schemas.openxmlformats.org/officeDocument/2006/relationships/image" Target="../media/image3.png"/><Relationship Id="rId2" Type="http://schemas.openxmlformats.org/officeDocument/2006/relationships/image" Target="../media/image28.png"/><Relationship Id="rId1" Type="http://schemas.openxmlformats.org/officeDocument/2006/relationships/hyperlink" Target="#'7. &#12489;&#12525;&#12483;&#12503;&#12480;&#12454;&#12531;'!A1"/><Relationship Id="rId6" Type="http://schemas.openxmlformats.org/officeDocument/2006/relationships/image" Target="../media/image12.svg"/><Relationship Id="rId11" Type="http://schemas.openxmlformats.org/officeDocument/2006/relationships/hyperlink" Target="https://support.office.com/ja-jp/article/Excel-%e3%81%ae%e3%83%86%e3%83%bc%e3%83%96%e3%83%ab%e3%81%ae%e6%a6%82%e8%a6%81-7AB0BB7D-3A9E-4B56-A3C9-6C94334E492C?ui=ja-JP&amp;rs=ja-JP&amp;ad=JP" TargetMode="External"/><Relationship Id="rId5" Type="http://schemas.openxmlformats.org/officeDocument/2006/relationships/image" Target="../media/image11.png"/><Relationship Id="rId15" Type="http://schemas.openxmlformats.org/officeDocument/2006/relationships/hyperlink" Target="https://support.office.com/ja-jp/article/Excel-%e3%81%ae%e3%83%86%e3%83%bc%e3%83%96%e3%83%ab%e3%81%ae%e9%9b%86%e8%a8%88%e5%88%97%e3%82%92%e4%bd%bf%e7%94%a8%e3%81%99%e3%82%8b-873FBAC6-7110-4300-8F6F-AAFA2EA11CE8?ui=ja-JP&amp;rs=ja-JP&amp;ad=JP" TargetMode="External"/><Relationship Id="rId10" Type="http://schemas.openxmlformats.org/officeDocument/2006/relationships/hyperlink" Target="#'6. &#34920;'!A1"/><Relationship Id="rId4" Type="http://schemas.openxmlformats.org/officeDocument/2006/relationships/image" Target="../media/image6.svg"/><Relationship Id="rId9" Type="http://schemas.openxmlformats.org/officeDocument/2006/relationships/image" Target="../media/image29.png"/><Relationship Id="rId14" Type="http://schemas.openxmlformats.org/officeDocument/2006/relationships/hyperlink" Target="https://support.office.com/ja-jp/article/Excel-%e3%81%ae%e3%83%86%e3%83%bc%e3%83%96%e3%83%ab%e3%81%ae%e3%83%87%e3%83%bc%e3%82%bf%e3%82%92%e9%9b%86%e8%a8%88%e3%81%99%e3%82%8b-6944378F-A222-4449-93D8-474386B11F20?ui=ja-JP&amp;rs=ja-JP&amp;ad=JP" TargetMode="External"/></Relationships>
</file>

<file path=xl/drawings/_rels/drawing8.xml.rels><?xml version="1.0" encoding="UTF-8" standalone="yes"?>
<Relationships xmlns="http://schemas.openxmlformats.org/package/2006/relationships"><Relationship Id="rId8" Type="http://schemas.openxmlformats.org/officeDocument/2006/relationships/hyperlink" Target="#'7. &#12489;&#12525;&#12483;&#12503;&#12480;&#12454;&#12531;'!A1"/><Relationship Id="rId3" Type="http://schemas.openxmlformats.org/officeDocument/2006/relationships/image" Target="../media/image31.png"/><Relationship Id="rId7" Type="http://schemas.openxmlformats.org/officeDocument/2006/relationships/image" Target="../media/image6.svg"/><Relationship Id="rId12" Type="http://schemas.openxmlformats.org/officeDocument/2006/relationships/hyperlink" Target="https://support.office.com/ja-jp/article/%e3%83%89%e3%83%ad%e3%83%83%e3%83%97%e3%83%80%e3%82%a6%e3%83%b3-%e3%83%aa%e3%82%b9%e3%83%88%e3%82%92%e4%bd%9c%e6%88%90%e3%81%99%e3%82%8b-7693307A-59EF-400A-B769-C5402DCE407B?ui=ja-JP&amp;rs=ja-JP&amp;ad=JP" TargetMode="External"/><Relationship Id="rId2" Type="http://schemas.openxmlformats.org/officeDocument/2006/relationships/image" Target="../media/image30.png"/><Relationship Id="rId1" Type="http://schemas.openxmlformats.org/officeDocument/2006/relationships/hyperlink" Target="#'8. &#20998;&#26512;'!A1"/><Relationship Id="rId6" Type="http://schemas.openxmlformats.org/officeDocument/2006/relationships/image" Target="../media/image5.png"/><Relationship Id="rId11" Type="http://schemas.openxmlformats.org/officeDocument/2006/relationships/image" Target="../media/image4.svg"/><Relationship Id="rId5" Type="http://schemas.openxmlformats.org/officeDocument/2006/relationships/image" Target="../media/image26.svg"/><Relationship Id="rId10" Type="http://schemas.openxmlformats.org/officeDocument/2006/relationships/image" Target="../media/image3.png"/><Relationship Id="rId4" Type="http://schemas.openxmlformats.org/officeDocument/2006/relationships/image" Target="../media/image25.png"/><Relationship Id="rId9" Type="http://schemas.openxmlformats.org/officeDocument/2006/relationships/hyperlink" Target="https://support.office.com/ja-jp/article/%e3%82%bb%e3%83%ab%e3%81%ab%e3%83%87%e3%83%bc%e3%82%bf%e3%81%ae%e5%85%a5%e5%8a%9b%e8%a6%8f%e5%89%87%e3%82%92%e9%81%a9%e7%94%a8%e3%81%99%e3%82%8b-29FECBCC-D1B9-42C1-9D76-EFF3CE5F7249?ui=ja-JP&amp;rs=ja-JP&amp;ad=JP"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support.office.com/ja-jp/article/%e3%83%87%e3%83%bc%e3%82%bf%e3%82%92%e3%81%99%e3%81%90%e3%81%ab%e5%88%86%e6%9e%90%e3%81%99%e3%82%8b-9e382e73-7f5e-495a-a8dc-be8225b1bb78?ui=ja-JP&amp;rs=ja-JP&amp;ad=JP" TargetMode="External"/><Relationship Id="rId7" Type="http://schemas.openxmlformats.org/officeDocument/2006/relationships/image" Target="../media/image32.png"/><Relationship Id="rId2" Type="http://schemas.openxmlformats.org/officeDocument/2006/relationships/hyperlink" Target="#'9. &#12464;&#12521;&#12501;'!A1"/><Relationship Id="rId1" Type="http://schemas.openxmlformats.org/officeDocument/2006/relationships/hyperlink" Target="#'8. &#20998;&#26512;'!A1"/><Relationship Id="rId6" Type="http://schemas.openxmlformats.org/officeDocument/2006/relationships/hyperlink" Target="https://support.office.com/ja-jp/article/%e3%82%b9%e3%83%91%e3%83%bc%e3%82%af%e3%83%a9%e3%82%a4%e3%83%b3%e3%82%92%e4%bd%bf%e3%81%a3%e3%81%a6%e3%83%87%e3%83%bc%e3%82%bf%e3%81%ae%e5%82%be%e5%90%91%e3%82%92%e5%88%86%e6%9e%90%e3%81%99%e3%82%8b-be6579cf-a8e3-471a-a459-873614413ce1?ui=ja-JP&amp;rs=ja-JP&amp;ad=JP" TargetMode="External"/><Relationship Id="rId5" Type="http://schemas.openxmlformats.org/officeDocument/2006/relationships/image" Target="../media/image4.svg"/><Relationship Id="rId4" Type="http://schemas.openxmlformats.org/officeDocument/2006/relationships/image" Target="../media/image3.png"/><Relationship Id="rId9" Type="http://schemas.openxmlformats.org/officeDocument/2006/relationships/image" Target="../media/image6.svg"/></Relationships>
</file>

<file path=xl/drawings/drawing1.xml><?xml version="1.0" encoding="utf-8"?>
<xdr:wsDr xmlns:xdr="http://schemas.openxmlformats.org/drawingml/2006/spreadsheetDrawing" xmlns:a="http://schemas.openxmlformats.org/drawingml/2006/main">
  <xdr:absoluteAnchor>
    <xdr:pos x="161925" y="4381501"/>
    <xdr:ext cx="1879313" cy="996949"/>
    <xdr:pic>
      <xdr:nvPicPr>
        <xdr:cNvPr id="2" name="図 1" descr="Excel のロゴ">
          <a:extLst>
            <a:ext uri="{FF2B5EF4-FFF2-40B4-BE49-F238E27FC236}">
              <a16:creationId xmlns:a16="http://schemas.microsoft.com/office/drawing/2014/main" id="{A39B9480-3541-452F-8E2C-7638C9D831D9}"/>
            </a:ext>
          </a:extLst>
        </xdr:cNvPr>
        <xdr:cNvPicPr>
          <a:picLocks noChangeAspect="1"/>
        </xdr:cNvPicPr>
      </xdr:nvPicPr>
      <xdr:blipFill>
        <a:blip xmlns:r="http://schemas.openxmlformats.org/officeDocument/2006/relationships" r:embed="rId1"/>
        <a:stretch>
          <a:fillRect/>
        </a:stretch>
      </xdr:blipFill>
      <xdr:spPr>
        <a:xfrm>
          <a:off x="161925" y="4381501"/>
          <a:ext cx="1879313" cy="996949"/>
        </a:xfrm>
        <a:prstGeom prst="rect">
          <a:avLst/>
        </a:prstGeom>
      </xdr:spPr>
    </xdr:pic>
    <xdr:clientData/>
  </xdr:absoluteAnchor>
  <xdr:absoluteAnchor>
    <xdr:pos x="6638925" y="4641850"/>
    <xdr:ext cx="1494282" cy="514350"/>
    <xdr:sp macro="" textlink="">
      <xdr:nvSpPr>
        <xdr:cNvPr id="3" name="[次へ] ボタン" descr="次の手順に移動するためのハイパーリンクが設定されたボタンの図形です">
          <a:hlinkClick xmlns:r="http://schemas.openxmlformats.org/officeDocument/2006/relationships" r:id="rId2" tooltip="ツアーを開始するときに選択します"/>
          <a:extLst>
            <a:ext uri="{FF2B5EF4-FFF2-40B4-BE49-F238E27FC236}">
              <a16:creationId xmlns:a16="http://schemas.microsoft.com/office/drawing/2014/main" id="{515C1B7E-43A8-4738-9A55-DDB970E4CB21}"/>
            </a:ext>
          </a:extLst>
        </xdr:cNvPr>
        <xdr:cNvSpPr/>
      </xdr:nvSpPr>
      <xdr:spPr>
        <a:xfrm>
          <a:off x="6638925" y="4641850"/>
          <a:ext cx="149428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ja" sz="1750" b="0" cap="none" spc="0" baseline="0">
              <a:ln>
                <a:noFill/>
              </a:ln>
              <a:solidFill>
                <a:srgbClr val="217346"/>
              </a:solidFill>
              <a:effectLst/>
              <a:latin typeface="Meiryo UI" panose="020B0604030504040204" pitchFamily="50" charset="-128"/>
              <a:ea typeface="Meiryo UI" panose="020B0604030504040204" pitchFamily="50" charset="-128"/>
              <a:cs typeface="Segoe UI" panose="020B0502040204020203" pitchFamily="34" charset="0"/>
            </a:rPr>
            <a:t>始めましょう &gt;</a:t>
          </a:r>
          <a:endParaRPr lang="en-US" sz="1750" b="0" cap="none" spc="0">
            <a:ln>
              <a:noFill/>
            </a:ln>
            <a:solidFill>
              <a:srgbClr val="217346"/>
            </a:solidFill>
            <a:effectLst/>
            <a:latin typeface="Meiryo UI" panose="020B0604030504040204" pitchFamily="50" charset="-128"/>
            <a:ea typeface="Meiryo UI" panose="020B0604030504040204" pitchFamily="50" charset="-128"/>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oneCellAnchor>
    <xdr:from>
      <xdr:col>2</xdr:col>
      <xdr:colOff>723900</xdr:colOff>
      <xdr:row>13</xdr:row>
      <xdr:rowOff>161925</xdr:rowOff>
    </xdr:from>
    <xdr:ext cx="3143250" cy="1508760"/>
    <xdr:grpSp>
      <xdr:nvGrpSpPr>
        <xdr:cNvPr id="2" name="グループ 4" descr="特別課題&#10;グラフのすぐ下にデータ テーブルが必要ですか?グラフをクリックします。[グラフ ツール] タブの [デザイン] をクリックします。[グラフ要素を追加]、[データ テーブル]、[凡例マーカーあり] の順にクリックします。">
          <a:extLst>
            <a:ext uri="{FF2B5EF4-FFF2-40B4-BE49-F238E27FC236}">
              <a16:creationId xmlns:a16="http://schemas.microsoft.com/office/drawing/2014/main" id="{0B3A4B25-36ED-4065-BB39-B65C9B41AF9B}"/>
            </a:ext>
          </a:extLst>
        </xdr:cNvPr>
        <xdr:cNvGrpSpPr/>
      </xdr:nvGrpSpPr>
      <xdr:grpSpPr>
        <a:xfrm>
          <a:off x="7112000" y="3209925"/>
          <a:ext cx="3143250" cy="1508760"/>
          <a:chOff x="7096125" y="3419475"/>
          <a:chExt cx="3143250" cy="1257300"/>
        </a:xfrm>
      </xdr:grpSpPr>
      <xdr:sp macro="" textlink="">
        <xdr:nvSpPr>
          <xdr:cNvPr id="3" name="手順" descr="特別課題&#10;グラフのすぐ下にデータ テーブルが必要ですか?グラフをクリックします。[グラフ ツール] タブの [デザイン] をクリックします。[グラフ要素を追加]、[データ テーブル]、[凡例マーカーあり] の順にクリックします。">
            <a:extLst>
              <a:ext uri="{FF2B5EF4-FFF2-40B4-BE49-F238E27FC236}">
                <a16:creationId xmlns:a16="http://schemas.microsoft.com/office/drawing/2014/main" id="{A9CE8B8D-F87E-415E-80A6-0C93ACD2AADC}"/>
              </a:ext>
            </a:extLst>
          </xdr:cNvPr>
          <xdr:cNvSpPr txBox="1"/>
        </xdr:nvSpPr>
        <xdr:spPr>
          <a:xfrm>
            <a:off x="7455706" y="3419475"/>
            <a:ext cx="2783669"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グラフのすぐ下にデータ テーブルが必要ですか?</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グラフをクリックします。[</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グラフ ツール</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タブの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デザイン</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をクリックします。[</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グラフ要素を追加</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 テーブル</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r>
              <a:rPr lang="ja" sz="1100" b="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凡例マーカーあり</a:t>
            </a:r>
            <a:r>
              <a:rPr lang="ja" sz="1100" b="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の順にクリックします。  </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4" name="グラフィック 263" descr="リボン">
            <a:extLst>
              <a:ext uri="{FF2B5EF4-FFF2-40B4-BE49-F238E27FC236}">
                <a16:creationId xmlns:a16="http://schemas.microsoft.com/office/drawing/2014/main" id="{14352E52-462C-43AE-81EE-C15B15B044C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oneCellAnchor>
  <xdr:oneCellAnchor>
    <xdr:from>
      <xdr:col>0</xdr:col>
      <xdr:colOff>333375</xdr:colOff>
      <xdr:row>0</xdr:row>
      <xdr:rowOff>266700</xdr:rowOff>
    </xdr:from>
    <xdr:ext cx="5695950" cy="4810125"/>
    <xdr:grpSp>
      <xdr:nvGrpSpPr>
        <xdr:cNvPr id="5" name="便利なおすすめグラフ機能" descr="便利なおすすめグラフ機能&#10;右側のデータの任意の場所をクリックし、[挿入]、[おすすめグラフ] の順にクリックします。&#10;推奨されるグラフがいくつか表示されます。左側で集合縦棒と呼ばれる 2 つ目のグラフをクリックします。[OK] をクリックします。&#10;年ごとの会議出席者の合計数を示す縦棒グラフが表示されます。グラフは自由に移動できます。&#10;ここで、近似曲線を追加します。グラフを選択すると、Excel ウィンドウの上部に [グラフ ツール] タブが表示されます。&#10;[グラフ ツール] タブの [デザイン] をクリックします。次に、[グラフ要素を追加]、[近似曲線]、[線形] の順にクリックします。販売数の経時的なおおよその傾向を示す近似曲線が表示されます。&#10;さらに詳しく&#10;次の手順へ">
          <a:extLst>
            <a:ext uri="{FF2B5EF4-FFF2-40B4-BE49-F238E27FC236}">
              <a16:creationId xmlns:a16="http://schemas.microsoft.com/office/drawing/2014/main" id="{281D7993-F445-4BB1-AAA0-3437AA2C039A}"/>
            </a:ext>
          </a:extLst>
        </xdr:cNvPr>
        <xdr:cNvGrpSpPr/>
      </xdr:nvGrpSpPr>
      <xdr:grpSpPr>
        <a:xfrm>
          <a:off x="333375" y="266700"/>
          <a:ext cx="5695950" cy="4810125"/>
          <a:chOff x="0" y="0"/>
          <a:chExt cx="5695950" cy="4810125"/>
        </a:xfrm>
      </xdr:grpSpPr>
      <xdr:sp macro="" textlink="">
        <xdr:nvSpPr>
          <xdr:cNvPr id="6" name="四角形 77" descr="背景">
            <a:extLst>
              <a:ext uri="{FF2B5EF4-FFF2-40B4-BE49-F238E27FC236}">
                <a16:creationId xmlns:a16="http://schemas.microsoft.com/office/drawing/2014/main" id="{FE6A75C0-4B65-472A-A262-DA7268EBB786}"/>
              </a:ext>
            </a:extLst>
          </xdr:cNvPr>
          <xdr:cNvSpPr/>
        </xdr:nvSpPr>
        <xdr:spPr>
          <a:xfrm>
            <a:off x="0" y="0"/>
            <a:ext cx="5695950" cy="48101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7" name="手順" descr="便利なおすすめグラフ機能">
            <a:extLst>
              <a:ext uri="{FF2B5EF4-FFF2-40B4-BE49-F238E27FC236}">
                <a16:creationId xmlns:a16="http://schemas.microsoft.com/office/drawing/2014/main" id="{213DD9A0-0DA2-4DB2-8667-8B06EC6B3842}"/>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便利なおすすめグラフ機能</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8" name="直線​​コネクタ 79" descr="装飾線">
            <a:extLst>
              <a:ext uri="{FF2B5EF4-FFF2-40B4-BE49-F238E27FC236}">
                <a16:creationId xmlns:a16="http://schemas.microsoft.com/office/drawing/2014/main" id="{7EF78422-5D2B-4218-A3A2-26EE506CA10F}"/>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次へ] ボタン" descr="さらに詳しく">
            <a:extLst>
              <a:ext uri="{FF2B5EF4-FFF2-40B4-BE49-F238E27FC236}">
                <a16:creationId xmlns:a16="http://schemas.microsoft.com/office/drawing/2014/main" id="{B778DFF6-BBD4-4CEC-9B00-0513F4E85607}"/>
              </a:ext>
            </a:extLst>
          </xdr:cNvPr>
          <xdr:cNvSpPr/>
        </xdr:nvSpPr>
        <xdr:spPr>
          <a:xfrm>
            <a:off x="234924" y="39853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10" name="直線​​コネクタ 81" descr="装飾線">
            <a:extLst>
              <a:ext uri="{FF2B5EF4-FFF2-40B4-BE49-F238E27FC236}">
                <a16:creationId xmlns:a16="http://schemas.microsoft.com/office/drawing/2014/main" id="{A50092FB-168A-48B4-A11E-F227EF1C9D9D}"/>
              </a:ext>
            </a:extLst>
          </xdr:cNvPr>
          <xdr:cNvCxnSpPr>
            <a:cxnSpLocks/>
          </xdr:cNvCxnSpPr>
        </xdr:nvCxnSpPr>
        <xdr:spPr>
          <a:xfrm>
            <a:off x="234924" y="3724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FBD94366-0A77-4E3F-A842-7A2F07C16E91}"/>
              </a:ext>
            </a:extLst>
          </xdr:cNvPr>
          <xdr:cNvSpPr/>
        </xdr:nvSpPr>
        <xdr:spPr>
          <a:xfrm>
            <a:off x="4293870" y="39853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12" name="手順" descr="右側のデータの任意の場所をクリックし、[挿入]、[おすすめグラフ] の順にクリックします">
            <a:extLst>
              <a:ext uri="{FF2B5EF4-FFF2-40B4-BE49-F238E27FC236}">
                <a16:creationId xmlns:a16="http://schemas.microsoft.com/office/drawing/2014/main" id="{582A538B-3D56-4F8E-B074-2187408CB518}"/>
              </a:ext>
            </a:extLst>
          </xdr:cNvPr>
          <xdr:cNvSpPr txBox="1"/>
        </xdr:nvSpPr>
        <xdr:spPr>
          <a:xfrm>
            <a:off x="638783" y="814277"/>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右側のデータの任意の場所をクリックし、[</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挿入</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おすすめグラフ</a:t>
            </a:r>
            <a:r>
              <a:rPr lang="ja"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a:t>
            </a:r>
          </a:p>
        </xdr:txBody>
      </xdr:sp>
      <xdr:sp macro="" textlink="">
        <xdr:nvSpPr>
          <xdr:cNvPr id="13" name="円 84" descr="1">
            <a:extLst>
              <a:ext uri="{FF2B5EF4-FFF2-40B4-BE49-F238E27FC236}">
                <a16:creationId xmlns:a16="http://schemas.microsoft.com/office/drawing/2014/main" id="{FDED25BD-9C81-4620-8179-B02D591DEE78}"/>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4" name="手順" descr="推奨されるグラフがいくつか表示されます。左側で集合縦棒と呼ばれる 2 つ目のグラフをクリックします。[OK] をクリックします">
            <a:extLst>
              <a:ext uri="{FF2B5EF4-FFF2-40B4-BE49-F238E27FC236}">
                <a16:creationId xmlns:a16="http://schemas.microsoft.com/office/drawing/2014/main" id="{52567A6F-71F6-42B9-806B-32814F3C2D74}"/>
              </a:ext>
            </a:extLst>
          </xdr:cNvPr>
          <xdr:cNvSpPr txBox="1"/>
        </xdr:nvSpPr>
        <xdr:spPr>
          <a:xfrm>
            <a:off x="638782" y="1319302"/>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推奨されるグラフがいくつか表示されます。左側で集合縦棒と呼ばれる 2 つ目のグラフをクリックします。[</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15" name="円 86" descr="2">
            <a:extLst>
              <a:ext uri="{FF2B5EF4-FFF2-40B4-BE49-F238E27FC236}">
                <a16:creationId xmlns:a16="http://schemas.microsoft.com/office/drawing/2014/main" id="{8607E6C4-1F89-4DEC-BB19-A493002D85B7}"/>
              </a:ext>
            </a:extLst>
          </xdr:cNvPr>
          <xdr:cNvSpPr/>
        </xdr:nvSpPr>
        <xdr:spPr>
          <a:xfrm>
            <a:off x="231749" y="1276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6" name="手順" descr="年ごとの会議出席者の合計数を示す縦棒グラフが表示されます。グラフは自由に移動できます。&#10;">
            <a:extLst>
              <a:ext uri="{FF2B5EF4-FFF2-40B4-BE49-F238E27FC236}">
                <a16:creationId xmlns:a16="http://schemas.microsoft.com/office/drawing/2014/main" id="{E06EFAD7-1A3F-41FA-A819-075E79E137ED}"/>
              </a:ext>
            </a:extLst>
          </xdr:cNvPr>
          <xdr:cNvSpPr txBox="1"/>
        </xdr:nvSpPr>
        <xdr:spPr>
          <a:xfrm>
            <a:off x="638783" y="1816432"/>
            <a:ext cx="4809516"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年ごとの会議出席者の合計数を示す縦棒グラフが表示されます。グラフは自由に移動できます。</a:t>
            </a:r>
            <a:endPar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7" name="円 88" descr="3">
            <a:extLst>
              <a:ext uri="{FF2B5EF4-FFF2-40B4-BE49-F238E27FC236}">
                <a16:creationId xmlns:a16="http://schemas.microsoft.com/office/drawing/2014/main" id="{6679C530-DBB2-40E8-B6DB-561D7D563368}"/>
              </a:ext>
            </a:extLst>
          </xdr:cNvPr>
          <xdr:cNvSpPr/>
        </xdr:nvSpPr>
        <xdr:spPr>
          <a:xfrm>
            <a:off x="231749" y="17739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8" name="手順" descr="ここで、近似曲線を追加します。グラフを選択すると、Excel ウィンドウの上部に [グラフ ツール] タブが表示されます">
            <a:extLst>
              <a:ext uri="{FF2B5EF4-FFF2-40B4-BE49-F238E27FC236}">
                <a16:creationId xmlns:a16="http://schemas.microsoft.com/office/drawing/2014/main" id="{BD8FFB0B-F9EA-4055-A1F1-FC660C581970}"/>
              </a:ext>
            </a:extLst>
          </xdr:cNvPr>
          <xdr:cNvSpPr txBox="1"/>
        </xdr:nvSpPr>
        <xdr:spPr>
          <a:xfrm>
            <a:off x="638783" y="2312507"/>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ここで、近似曲線を追加します。グラフを選択すると、Excel ウィンドウの上部に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グラフ ツール</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タブが表示されます。 </a:t>
            </a:r>
          </a:p>
        </xdr:txBody>
      </xdr:sp>
      <xdr:sp macro="" textlink="">
        <xdr:nvSpPr>
          <xdr:cNvPr id="19" name="円 90" descr="4">
            <a:extLst>
              <a:ext uri="{FF2B5EF4-FFF2-40B4-BE49-F238E27FC236}">
                <a16:creationId xmlns:a16="http://schemas.microsoft.com/office/drawing/2014/main" id="{968E7011-8F5F-4721-A716-A5104FBCAB3D}"/>
              </a:ext>
            </a:extLst>
          </xdr:cNvPr>
          <xdr:cNvSpPr/>
        </xdr:nvSpPr>
        <xdr:spPr>
          <a:xfrm>
            <a:off x="231749" y="22700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20" name="手順" descr="[グラフ ツール] タブの [デザイン] をクリックします。次に、[グラフ要素を追加]、[近似曲線]、[線形] の順にクリックします。販売数の経時的なおおよその傾向を示す近似曲線が表示されます">
            <a:extLst>
              <a:ext uri="{FF2B5EF4-FFF2-40B4-BE49-F238E27FC236}">
                <a16:creationId xmlns:a16="http://schemas.microsoft.com/office/drawing/2014/main" id="{B30798E8-C667-41AD-BC1C-F323A865C428}"/>
              </a:ext>
            </a:extLst>
          </xdr:cNvPr>
          <xdr:cNvSpPr txBox="1"/>
        </xdr:nvSpPr>
        <xdr:spPr>
          <a:xfrm>
            <a:off x="638783" y="2861086"/>
            <a:ext cx="4809516" cy="786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グラフ ツール</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タブの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デザイン</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をクリックします。次に、[</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グラフ要素を追加</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近似曲線</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線形</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の順にクリックします。販売数の経時的なおおよその傾向を示す近似曲線が表示されます。</a:t>
            </a:r>
          </a:p>
        </xdr:txBody>
      </xdr:sp>
      <xdr:sp macro="" textlink="">
        <xdr:nvSpPr>
          <xdr:cNvPr id="21" name="円 92" descr="5">
            <a:extLst>
              <a:ext uri="{FF2B5EF4-FFF2-40B4-BE49-F238E27FC236}">
                <a16:creationId xmlns:a16="http://schemas.microsoft.com/office/drawing/2014/main" id="{6891794A-1E5D-4BEB-9DDE-86A0CDC84905}"/>
              </a:ext>
            </a:extLst>
          </xdr:cNvPr>
          <xdr:cNvSpPr/>
        </xdr:nvSpPr>
        <xdr:spPr>
          <a:xfrm>
            <a:off x="231749" y="281858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0</xdr:col>
      <xdr:colOff>342900</xdr:colOff>
      <xdr:row>27</xdr:row>
      <xdr:rowOff>171450</xdr:rowOff>
    </xdr:from>
    <xdr:ext cx="5695950" cy="4619625"/>
    <xdr:grpSp>
      <xdr:nvGrpSpPr>
        <xdr:cNvPr id="22" name="横軸と縦軸" descr="横軸と縦軸&#10;在学中に、x 軸と y 軸があることを学習したでしょう。Excel にもこれら 2 つの軸がありますが、呼び方が少し違います。&#10;&#10;Excel では、次のように呼びます。&#10;• 下部に沿った X 軸を横軸と呼びます。&#10;• 上下に走る y 軸を縦軸と呼びます。&#10;&#10;各軸は、数値軸または項目軸のどちらでもかまいません。&#10;• 数値軸は、数値を表します。たとえば、数値軸は、円、時間、期間、気温などを表すことができます。右側の縦軸は、数値軸です。&#10;• 項目軸は、日付、ユーザー名、製品名などを表します。右側の横軸には、2012、2013 などの年があるので、項目軸です">
          <a:extLst>
            <a:ext uri="{FF2B5EF4-FFF2-40B4-BE49-F238E27FC236}">
              <a16:creationId xmlns:a16="http://schemas.microsoft.com/office/drawing/2014/main" id="{530B5A02-1EB8-4C0E-A1F2-7843958A84B4}"/>
            </a:ext>
          </a:extLst>
        </xdr:cNvPr>
        <xdr:cNvGrpSpPr/>
      </xdr:nvGrpSpPr>
      <xdr:grpSpPr>
        <a:xfrm>
          <a:off x="342900" y="5886450"/>
          <a:ext cx="5695950" cy="4619625"/>
          <a:chOff x="390525" y="5943600"/>
          <a:chExt cx="5695950" cy="4619625"/>
        </a:xfrm>
      </xdr:grpSpPr>
      <xdr:sp macro="" textlink="">
        <xdr:nvSpPr>
          <xdr:cNvPr id="23" name="四角形 99" descr="背景">
            <a:extLst>
              <a:ext uri="{FF2B5EF4-FFF2-40B4-BE49-F238E27FC236}">
                <a16:creationId xmlns:a16="http://schemas.microsoft.com/office/drawing/2014/main" id="{A8CB1897-1C9A-408D-B487-FB7142BCFB34}"/>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cxnSp macro="">
        <xdr:nvCxnSpPr>
          <xdr:cNvPr id="24" name="直線​​コネクタ 100" descr="装飾線">
            <a:extLst>
              <a:ext uri="{FF2B5EF4-FFF2-40B4-BE49-F238E27FC236}">
                <a16:creationId xmlns:a16="http://schemas.microsoft.com/office/drawing/2014/main" id="{B57C1BBB-1AB8-42B5-8023-64A5F22AAC13}"/>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101" descr="装飾線">
            <a:extLst>
              <a:ext uri="{FF2B5EF4-FFF2-40B4-BE49-F238E27FC236}">
                <a16:creationId xmlns:a16="http://schemas.microsoft.com/office/drawing/2014/main" id="{38EC0788-9328-4F97-B533-B46375B2676C}"/>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手順" descr="横軸と縦軸">
            <a:extLst>
              <a:ext uri="{FF2B5EF4-FFF2-40B4-BE49-F238E27FC236}">
                <a16:creationId xmlns:a16="http://schemas.microsoft.com/office/drawing/2014/main" id="{A19D895D-D58C-4677-944A-4B0065BE5C56}"/>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横軸と縦軸</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27" name="手順" descr="在学中に、x 軸と y 軸があることを学習したでしょう。Excel にもこれら 2 つの軸がありますが、呼び方が少し違います。&#10;&#10;Excel では、次のように呼びます。&#10;&#10;• 下部に沿った X 軸を横軸と呼びます。&#10;• 上下に走る y 軸を縦軸と呼びます。&#10;&#10;各軸は、数値軸または項目軸のどちらでもかまいません。&#10;• 数値軸は、数値を表します。たとえば、数値軸は、円、時間、期間、気温などを表すことができます。右側の縦軸は、数値軸です。&#10;• 項目軸は、日付、ユーザー名、製品名などを表します。右側の横軸には、2012、2013 などの年があるので、項目軸です">
            <a:extLst>
              <a:ext uri="{FF2B5EF4-FFF2-40B4-BE49-F238E27FC236}">
                <a16:creationId xmlns:a16="http://schemas.microsoft.com/office/drawing/2014/main" id="{30C386E1-19D1-46BD-B761-8BA29969147A}"/>
              </a:ext>
            </a:extLst>
          </xdr:cNvPr>
          <xdr:cNvSpPr txBox="1"/>
        </xdr:nvSpPr>
        <xdr:spPr>
          <a:xfrm>
            <a:off x="619125" y="6643320"/>
            <a:ext cx="5238750"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在学中に、x 軸と y 軸があることを学習したでしょう。Excel にもこれら 2 つの軸がありますが、呼び方が少し違います。 </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では、次のように呼びます。</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下部に沿った X 軸を</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横軸</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と呼びます。 </a:t>
            </a: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上下に走る y 軸を</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縦軸</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と呼びます。 </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各軸は、数値軸または項目軸のどちらでもかまいません。 </a:t>
            </a: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数値軸</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は、数値を表します。たとえば、数値軸は、円、時間、期間、気温などを表すことができます。右側の縦軸は、数値軸です。 </a:t>
            </a: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項目軸は</a:t>
            </a:r>
            <a:r>
              <a:rPr lang="ja-JP" altLang="en-US"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、日付、ユーザー名、製品名などを表します。右側の横軸には年があるので、項目軸です。</a:t>
            </a: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grpSp>
    <xdr:clientData/>
  </xdr:oneCellAnchor>
  <xdr:oneCellAnchor>
    <xdr:from>
      <xdr:col>3</xdr:col>
      <xdr:colOff>19050</xdr:colOff>
      <xdr:row>51</xdr:row>
      <xdr:rowOff>133350</xdr:rowOff>
    </xdr:from>
    <xdr:ext cx="5457825" cy="2514600"/>
    <xdr:grpSp>
      <xdr:nvGrpSpPr>
        <xdr:cNvPr id="28" name="第 2 軸のグラフ" descr="複合グラフ">
          <a:extLst>
            <a:ext uri="{FF2B5EF4-FFF2-40B4-BE49-F238E27FC236}">
              <a16:creationId xmlns:a16="http://schemas.microsoft.com/office/drawing/2014/main" id="{4549A793-BE9D-4629-A08E-318AC00800A3}"/>
            </a:ext>
          </a:extLst>
        </xdr:cNvPr>
        <xdr:cNvGrpSpPr/>
      </xdr:nvGrpSpPr>
      <xdr:grpSpPr>
        <a:xfrm>
          <a:off x="7594600" y="10420350"/>
          <a:ext cx="5457825" cy="2514600"/>
          <a:chOff x="7315200" y="10839450"/>
          <a:chExt cx="5457825" cy="2514600"/>
        </a:xfrm>
      </xdr:grpSpPr>
      <xdr:sp macro="" textlink="">
        <xdr:nvSpPr>
          <xdr:cNvPr id="29" name="フリーフォーム:図形 130" descr="かっこ状の線">
            <a:extLst>
              <a:ext uri="{FF2B5EF4-FFF2-40B4-BE49-F238E27FC236}">
                <a16:creationId xmlns:a16="http://schemas.microsoft.com/office/drawing/2014/main" id="{F0CDAEF6-8F79-41A0-B95F-80BD234BFA55}"/>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0" name="フリーフォーム:図形 131" descr="かっこ状の線">
            <a:extLst>
              <a:ext uri="{FF2B5EF4-FFF2-40B4-BE49-F238E27FC236}">
                <a16:creationId xmlns:a16="http://schemas.microsoft.com/office/drawing/2014/main" id="{CF5FE82D-891E-4171-9CD8-A070AB9CC6F1}"/>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1" name="円弧 30" descr="かっこ状の線">
            <a:extLst>
              <a:ext uri="{FF2B5EF4-FFF2-40B4-BE49-F238E27FC236}">
                <a16:creationId xmlns:a16="http://schemas.microsoft.com/office/drawing/2014/main" id="{F75D33E5-5E65-46FA-B1AD-41F5FBF38E7C}"/>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2" name="円弧 31" descr="かっこ状の線">
            <a:extLst>
              <a:ext uri="{FF2B5EF4-FFF2-40B4-BE49-F238E27FC236}">
                <a16:creationId xmlns:a16="http://schemas.microsoft.com/office/drawing/2014/main" id="{DA4DB56E-A4EF-416A-8E03-1C4513F8220A}"/>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3" name="手順" descr="第 2 軸">
            <a:extLst>
              <a:ext uri="{FF2B5EF4-FFF2-40B4-BE49-F238E27FC236}">
                <a16:creationId xmlns:a16="http://schemas.microsoft.com/office/drawing/2014/main" id="{9F6FCE7C-881E-4EB0-B418-2069A87DD95A}"/>
              </a:ext>
            </a:extLst>
          </xdr:cNvPr>
          <xdr:cNvSpPr txBox="1"/>
        </xdr:nvSpPr>
        <xdr:spPr>
          <a:xfrm>
            <a:off x="11734799" y="11699707"/>
            <a:ext cx="1038226"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第 2</a:t>
            </a:r>
            <a:r>
              <a:rPr lang="en-US" alt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 </a:t>
            </a: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軸</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graphicFrame macro="">
        <xdr:nvGraphicFramePr>
          <xdr:cNvPr id="34" name="グラフ 33" descr="複合グラフ">
            <a:extLst>
              <a:ext uri="{FF2B5EF4-FFF2-40B4-BE49-F238E27FC236}">
                <a16:creationId xmlns:a16="http://schemas.microsoft.com/office/drawing/2014/main" id="{5AC7F3ED-8A58-4E66-B844-E6F60E28256B}"/>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oneCellAnchor>
  <xdr:oneCellAnchor>
    <xdr:from>
      <xdr:col>0</xdr:col>
      <xdr:colOff>342900</xdr:colOff>
      <xdr:row>52</xdr:row>
      <xdr:rowOff>171451</xdr:rowOff>
    </xdr:from>
    <xdr:ext cx="5695950" cy="2781300"/>
    <xdr:grpSp>
      <xdr:nvGrpSpPr>
        <xdr:cNvPr id="35" name="第 2 軸" descr="第 2 軸&#10;グラフに第 2 軸を使用することもできます。第 2 軸は、もう一方の数値軸よりもさまざまな値を表示できる追加の数値軸です。&#10;よく使われる例を右に示します。これは、上のグラフと同じですが、各月の売上金額を表す第 2 縦軸が追加されています。第 2 軸を使用することは、「1 つのグラフに 2 つのグラフがある」ようなものだと言っていた人もいます。そのとおりです。このグラフは、縦棒グラフと折れ線グラフの両方です。Excel では、このようなグラフを複合グラフと呼びます。このようなグラフに関心がある場合は、このシートの下部にあるリンクをクリックしてください">
          <a:extLst>
            <a:ext uri="{FF2B5EF4-FFF2-40B4-BE49-F238E27FC236}">
              <a16:creationId xmlns:a16="http://schemas.microsoft.com/office/drawing/2014/main" id="{4166DD91-5667-4BBA-B00A-CC6A0CFF7E33}"/>
            </a:ext>
          </a:extLst>
        </xdr:cNvPr>
        <xdr:cNvGrpSpPr/>
      </xdr:nvGrpSpPr>
      <xdr:grpSpPr>
        <a:xfrm>
          <a:off x="342900" y="10648951"/>
          <a:ext cx="5695950" cy="2781300"/>
          <a:chOff x="390525" y="10810875"/>
          <a:chExt cx="5695950" cy="2676525"/>
        </a:xfrm>
      </xdr:grpSpPr>
      <xdr:sp macro="" textlink="">
        <xdr:nvSpPr>
          <xdr:cNvPr id="36" name="四角形 121" descr="背景">
            <a:extLst>
              <a:ext uri="{FF2B5EF4-FFF2-40B4-BE49-F238E27FC236}">
                <a16:creationId xmlns:a16="http://schemas.microsoft.com/office/drawing/2014/main" id="{D2BDF353-FF16-4FAB-843E-AF6FF695F72F}"/>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cxnSp macro="">
        <xdr:nvCxnSpPr>
          <xdr:cNvPr id="37" name="直線​​コネクタ 122" descr="装飾線">
            <a:extLst>
              <a:ext uri="{FF2B5EF4-FFF2-40B4-BE49-F238E27FC236}">
                <a16:creationId xmlns:a16="http://schemas.microsoft.com/office/drawing/2014/main" id="{E8D002EE-152A-4852-9E13-FAA01C07A67F}"/>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123" descr="装飾線">
            <a:extLst>
              <a:ext uri="{FF2B5EF4-FFF2-40B4-BE49-F238E27FC236}">
                <a16:creationId xmlns:a16="http://schemas.microsoft.com/office/drawing/2014/main" id="{9F70603B-9C22-4936-9C7E-CA107867F274}"/>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手順" descr="第 2 軸">
            <a:extLst>
              <a:ext uri="{FF2B5EF4-FFF2-40B4-BE49-F238E27FC236}">
                <a16:creationId xmlns:a16="http://schemas.microsoft.com/office/drawing/2014/main" id="{2D522B6A-6934-4138-A193-5E60A810B3F7}"/>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第 2 軸</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40" name="手順" descr="グラフに第 2 軸を使用することもできます。第 2 軸は、もう一方の数値軸よりもさまざまな値を表示できる追加の数値軸です。&#10;&#10;よく使われる例を右に示します。これは、上のグラフと同じですが、各月の売上金額を表す第 2 縦軸が追加されています。第 2 軸を使用することは、「1 つのグラフに 2 つのグラフがある」ようなものだと言っていた人もいます。そのとおりです。このグラフは、縦棒グラフと折れ線グラフの両方です。Excel では、このようなグラフを複合グラフと呼びます。このようなグラフに関心がある場合は、このシートの下部にあるリンクをクリックしてください">
            <a:extLst>
              <a:ext uri="{FF2B5EF4-FFF2-40B4-BE49-F238E27FC236}">
                <a16:creationId xmlns:a16="http://schemas.microsoft.com/office/drawing/2014/main" id="{76939ED6-C977-4962-A5DF-A445D3B48B22}"/>
              </a:ext>
            </a:extLst>
          </xdr:cNvPr>
          <xdr:cNvSpPr txBox="1"/>
        </xdr:nvSpPr>
        <xdr:spPr>
          <a:xfrm>
            <a:off x="619125" y="11456767"/>
            <a:ext cx="5229225" cy="1718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グラフに第 2 軸を使用することもできます。第 2 軸は、もう一方の数値軸よりもさまざまな値を表示できる追加の数値軸です。 </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よく使われる例を右に示します。これは、上のグラフと同じですが、各月の売上金額を表す第 2 縦軸が追加されています。第 2 軸を使用することは、「1 つのグラフに 2 つのグラフがある」ようなものだと言っていた人もいます。そのとおりです。このグラフは、縦棒グラフと折れ線グラフの両方です。Excel では、このようなグラフを</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複合グラフ</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と呼びます。このようなグラフに関心がある場合は、このシートの下部にあるリンクをクリックしてください。</a:t>
            </a: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grpSp>
    <xdr:clientData/>
  </xdr:oneCellAnchor>
  <xdr:oneCellAnchor>
    <xdr:from>
      <xdr:col>1</xdr:col>
      <xdr:colOff>5200650</xdr:colOff>
      <xdr:row>29</xdr:row>
      <xdr:rowOff>85725</xdr:rowOff>
    </xdr:from>
    <xdr:ext cx="5419725" cy="3213895"/>
    <xdr:grpSp>
      <xdr:nvGrpSpPr>
        <xdr:cNvPr id="41" name="横軸と縦軸のグラフ" descr="縦軸と横軸を表示しているグラフ">
          <a:extLst>
            <a:ext uri="{FF2B5EF4-FFF2-40B4-BE49-F238E27FC236}">
              <a16:creationId xmlns:a16="http://schemas.microsoft.com/office/drawing/2014/main" id="{93C90FC9-3723-4FB6-AADB-930A0C5CD3AA}"/>
            </a:ext>
          </a:extLst>
        </xdr:cNvPr>
        <xdr:cNvGrpSpPr/>
      </xdr:nvGrpSpPr>
      <xdr:grpSpPr>
        <a:xfrm>
          <a:off x="6292850" y="6181725"/>
          <a:ext cx="5419725" cy="3213895"/>
          <a:chOff x="6048375" y="6600825"/>
          <a:chExt cx="5419725" cy="3213895"/>
        </a:xfrm>
      </xdr:grpSpPr>
      <xdr:sp macro="" textlink="">
        <xdr:nvSpPr>
          <xdr:cNvPr id="42" name="手順" descr="項目軸">
            <a:extLst>
              <a:ext uri="{FF2B5EF4-FFF2-40B4-BE49-F238E27FC236}">
                <a16:creationId xmlns:a16="http://schemas.microsoft.com/office/drawing/2014/main" id="{1E9F39A4-8006-40C5-B84D-BC913190DCEB}"/>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(項目軸)</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graphicFrame macro="">
        <xdr:nvGraphicFramePr>
          <xdr:cNvPr id="43" name="グラフ 42" descr="グラフ">
            <a:extLst>
              <a:ext uri="{FF2B5EF4-FFF2-40B4-BE49-F238E27FC236}">
                <a16:creationId xmlns:a16="http://schemas.microsoft.com/office/drawing/2014/main" id="{0F7E6E41-47FD-4A2C-B351-05809D687903}"/>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44" name="フリーフォーム:図形 135" descr="かっこ状の線">
            <a:extLst>
              <a:ext uri="{FF2B5EF4-FFF2-40B4-BE49-F238E27FC236}">
                <a16:creationId xmlns:a16="http://schemas.microsoft.com/office/drawing/2014/main" id="{F1B841AA-FC2A-49C7-9EE3-B5D450B5CB33}"/>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5" name="フリーフォーム:図形 136" descr="かっこ状の線">
            <a:extLst>
              <a:ext uri="{FF2B5EF4-FFF2-40B4-BE49-F238E27FC236}">
                <a16:creationId xmlns:a16="http://schemas.microsoft.com/office/drawing/2014/main" id="{3F35C6D8-2689-4D41-B058-384036CF537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6" name="円弧 45" descr="かっこ状の線">
            <a:extLst>
              <a:ext uri="{FF2B5EF4-FFF2-40B4-BE49-F238E27FC236}">
                <a16:creationId xmlns:a16="http://schemas.microsoft.com/office/drawing/2014/main" id="{66C4FAF9-3B32-45E2-AE44-CA60BEA38038}"/>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7" name="円弧 46" descr="かっこ状の線">
            <a:extLst>
              <a:ext uri="{FF2B5EF4-FFF2-40B4-BE49-F238E27FC236}">
                <a16:creationId xmlns:a16="http://schemas.microsoft.com/office/drawing/2014/main" id="{FB0997F0-C6E8-43F1-8E66-67D95B236AEF}"/>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8" name="手順" descr="横軸">
            <a:extLst>
              <a:ext uri="{FF2B5EF4-FFF2-40B4-BE49-F238E27FC236}">
                <a16:creationId xmlns:a16="http://schemas.microsoft.com/office/drawing/2014/main" id="{D0D7BF98-AAE3-48C3-BBBA-6E036B593472}"/>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横軸</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49" name="手順" descr="縦軸">
            <a:extLst>
              <a:ext uri="{FF2B5EF4-FFF2-40B4-BE49-F238E27FC236}">
                <a16:creationId xmlns:a16="http://schemas.microsoft.com/office/drawing/2014/main" id="{65E02083-56B6-4455-B7A4-F439B58A4080}"/>
              </a:ext>
            </a:extLst>
          </xdr:cNvPr>
          <xdr:cNvSpPr txBox="1"/>
        </xdr:nvSpPr>
        <xdr:spPr>
          <a:xfrm>
            <a:off x="6048375" y="77182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縦軸</a:t>
            </a:r>
          </a:p>
        </xdr:txBody>
      </xdr:sp>
      <xdr:sp macro="" textlink="">
        <xdr:nvSpPr>
          <xdr:cNvPr id="50" name="手順" descr="数値軸">
            <a:extLst>
              <a:ext uri="{FF2B5EF4-FFF2-40B4-BE49-F238E27FC236}">
                <a16:creationId xmlns:a16="http://schemas.microsoft.com/office/drawing/2014/main" id="{81D0F50B-5F9F-4CA0-A0C1-264639E25193}"/>
              </a:ext>
            </a:extLst>
          </xdr:cNvPr>
          <xdr:cNvSpPr txBox="1"/>
        </xdr:nvSpPr>
        <xdr:spPr>
          <a:xfrm>
            <a:off x="6048375" y="786113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(数値軸)</a:t>
            </a:r>
          </a:p>
        </xdr:txBody>
      </xdr:sp>
      <xdr:sp macro="" textlink="">
        <xdr:nvSpPr>
          <xdr:cNvPr id="51" name="フリーフォーム:図形 141" descr="かっこ状の線">
            <a:extLst>
              <a:ext uri="{FF2B5EF4-FFF2-40B4-BE49-F238E27FC236}">
                <a16:creationId xmlns:a16="http://schemas.microsoft.com/office/drawing/2014/main" id="{D051E563-528C-41F8-8188-B6F960C876AC}"/>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52" name="フリーフォーム:図形 142" descr="かっこ状の線">
            <a:extLst>
              <a:ext uri="{FF2B5EF4-FFF2-40B4-BE49-F238E27FC236}">
                <a16:creationId xmlns:a16="http://schemas.microsoft.com/office/drawing/2014/main" id="{6E3C660D-0F6F-4DFE-8097-9BFE3F8275B4}"/>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53" name="円弧 52" descr="かっこ状の線">
            <a:extLst>
              <a:ext uri="{FF2B5EF4-FFF2-40B4-BE49-F238E27FC236}">
                <a16:creationId xmlns:a16="http://schemas.microsoft.com/office/drawing/2014/main" id="{41B059F8-E1EE-4C95-8E57-79E6101A5813}"/>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54" name="円弧 53" descr="かっこ状の線">
            <a:extLst>
              <a:ext uri="{FF2B5EF4-FFF2-40B4-BE49-F238E27FC236}">
                <a16:creationId xmlns:a16="http://schemas.microsoft.com/office/drawing/2014/main" id="{E4E0F2EA-9CA2-4B7C-BFC1-262F6A9376EE}"/>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clientData/>
  </xdr:oneCellAnchor>
  <xdr:oneCellAnchor>
    <xdr:from>
      <xdr:col>0</xdr:col>
      <xdr:colOff>342900</xdr:colOff>
      <xdr:row>69</xdr:row>
      <xdr:rowOff>0</xdr:rowOff>
    </xdr:from>
    <xdr:ext cx="5695950" cy="3267075"/>
    <xdr:grpSp>
      <xdr:nvGrpSpPr>
        <xdr:cNvPr id="55" name="Web 上のその他の情報" descr="Web 上のその他の情報。Web へのリンクが含まれています。&#10;ページのトップへ&#10;次の手順へ">
          <a:extLst>
            <a:ext uri="{FF2B5EF4-FFF2-40B4-BE49-F238E27FC236}">
              <a16:creationId xmlns:a16="http://schemas.microsoft.com/office/drawing/2014/main" id="{17701F9C-34C4-4ABD-8D79-58E6E4FE3748}"/>
            </a:ext>
          </a:extLst>
        </xdr:cNvPr>
        <xdr:cNvGrpSpPr/>
      </xdr:nvGrpSpPr>
      <xdr:grpSpPr>
        <a:xfrm>
          <a:off x="342900" y="13716000"/>
          <a:ext cx="5695950" cy="3267075"/>
          <a:chOff x="0" y="0"/>
          <a:chExt cx="5695950" cy="3267075"/>
        </a:xfrm>
      </xdr:grpSpPr>
      <xdr:sp macro="" textlink="">
        <xdr:nvSpPr>
          <xdr:cNvPr id="56" name="四角形 146" descr="背景">
            <a:extLst>
              <a:ext uri="{FF2B5EF4-FFF2-40B4-BE49-F238E27FC236}">
                <a16:creationId xmlns:a16="http://schemas.microsoft.com/office/drawing/2014/main" id="{20FCA7F5-DC70-403A-A71F-AB1A121288F0}"/>
              </a:ext>
            </a:extLst>
          </xdr:cNvPr>
          <xdr:cNvSpPr/>
        </xdr:nvSpPr>
        <xdr:spPr>
          <a:xfrm>
            <a:off x="0" y="0"/>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7" name="手順" descr="Web 上のその他の情報">
            <a:extLst>
              <a:ext uri="{FF2B5EF4-FFF2-40B4-BE49-F238E27FC236}">
                <a16:creationId xmlns:a16="http://schemas.microsoft.com/office/drawing/2014/main" id="{B0E2833B-3070-4DA7-8243-FFBD7C95B9E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8" name="直線​​コネクタ 148" descr="装飾線">
            <a:extLst>
              <a:ext uri="{FF2B5EF4-FFF2-40B4-BE49-F238E27FC236}">
                <a16:creationId xmlns:a16="http://schemas.microsoft.com/office/drawing/2014/main" id="{63968489-CB4D-4FF0-8021-F3E0DA69179D}"/>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次へ] ボタン" descr="ページのトップへ。セル A1 へのハイパーリンクが設定されています">
            <a:hlinkClick xmlns:r="http://schemas.openxmlformats.org/officeDocument/2006/relationships" r:id="rId6" tooltip="このワークシートのセル A1 に戻るときに選択します"/>
            <a:extLst>
              <a:ext uri="{FF2B5EF4-FFF2-40B4-BE49-F238E27FC236}">
                <a16:creationId xmlns:a16="http://schemas.microsoft.com/office/drawing/2014/main" id="{4C333686-6038-4A61-BF10-4591EA707743}"/>
              </a:ext>
            </a:extLst>
          </xdr:cNvPr>
          <xdr:cNvSpPr/>
        </xdr:nvSpPr>
        <xdr:spPr>
          <a:xfrm>
            <a:off x="234924" y="250277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60" name="直線​​コネクタ 150" descr="装飾線">
            <a:extLst>
              <a:ext uri="{FF2B5EF4-FFF2-40B4-BE49-F238E27FC236}">
                <a16:creationId xmlns:a16="http://schemas.microsoft.com/office/drawing/2014/main" id="{6C53E38F-D9B9-4930-8C7E-6DA555AAB08D}"/>
              </a:ext>
            </a:extLst>
          </xdr:cNvPr>
          <xdr:cNvCxnSpPr>
            <a:cxnSpLocks/>
          </xdr:cNvCxnSpPr>
        </xdr:nvCxnSpPr>
        <xdr:spPr>
          <a:xfrm>
            <a:off x="234924" y="22574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A79710B6-CE46-4386-8ADC-E183F139312E}"/>
              </a:ext>
            </a:extLst>
          </xdr:cNvPr>
          <xdr:cNvSpPr/>
        </xdr:nvSpPr>
        <xdr:spPr>
          <a:xfrm>
            <a:off x="4293870" y="269327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62" name="手順" descr="最初から最後までグラフを作成します。Web へのハイパーリンクが設定されています">
            <a:hlinkClick xmlns:r="http://schemas.openxmlformats.org/officeDocument/2006/relationships" r:id="rId7" tooltip="最初から最後までのグラフの作成について Web を参照するときに選択します"/>
            <a:extLst>
              <a:ext uri="{FF2B5EF4-FFF2-40B4-BE49-F238E27FC236}">
                <a16:creationId xmlns:a16="http://schemas.microsoft.com/office/drawing/2014/main" id="{00F2BFA9-67EF-49FF-B5E2-1891FEC484CC}"/>
              </a:ext>
            </a:extLst>
          </xdr:cNvPr>
          <xdr:cNvSpPr txBox="1"/>
        </xdr:nvSpPr>
        <xdr:spPr>
          <a:xfrm>
            <a:off x="638783" y="794849"/>
            <a:ext cx="22758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最初から最後までグラフを作成する</a:t>
            </a:r>
          </a:p>
        </xdr:txBody>
      </xdr:sp>
      <xdr:pic>
        <xdr:nvPicPr>
          <xdr:cNvPr id="63" name="グラフィック 22" descr="矢印">
            <a:hlinkClick xmlns:r="http://schemas.openxmlformats.org/officeDocument/2006/relationships" r:id="rId7" tooltip="Web で詳細情報を参照するときに選択します"/>
            <a:extLst>
              <a:ext uri="{FF2B5EF4-FFF2-40B4-BE49-F238E27FC236}">
                <a16:creationId xmlns:a16="http://schemas.microsoft.com/office/drawing/2014/main" id="{E232A076-014A-471C-9AF8-3C6650D63C06}"/>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699572"/>
            <a:ext cx="454554" cy="448472"/>
          </a:xfrm>
          <a:prstGeom prst="rect">
            <a:avLst/>
          </a:prstGeom>
        </xdr:spPr>
      </xdr:pic>
      <xdr:sp macro="" textlink="">
        <xdr:nvSpPr>
          <xdr:cNvPr id="64" name="手順" descr="第 2 軸を持つ複合グラフを作成します。Web へのハイパーリンクが設定されています">
            <a:hlinkClick xmlns:r="http://schemas.openxmlformats.org/officeDocument/2006/relationships" r:id="rId10" tooltip="第 2 軸を持つ複合グラフの作成について Web を参照するときに選択します"/>
            <a:extLst>
              <a:ext uri="{FF2B5EF4-FFF2-40B4-BE49-F238E27FC236}">
                <a16:creationId xmlns:a16="http://schemas.microsoft.com/office/drawing/2014/main" id="{70312213-EE7F-47D0-BD27-354036916EE1}"/>
              </a:ext>
            </a:extLst>
          </xdr:cNvPr>
          <xdr:cNvSpPr txBox="1"/>
        </xdr:nvSpPr>
        <xdr:spPr>
          <a:xfrm>
            <a:off x="638783" y="1259456"/>
            <a:ext cx="30188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第 2 軸を持つ複合グラフを作成する</a:t>
            </a:r>
          </a:p>
        </xdr:txBody>
      </xdr:sp>
      <xdr:pic>
        <xdr:nvPicPr>
          <xdr:cNvPr id="65" name="グラフィック 22" descr="矢印">
            <a:hlinkClick xmlns:r="http://schemas.openxmlformats.org/officeDocument/2006/relationships" r:id="rId10" tooltip="Web で詳細情報を参照するときに選択します"/>
            <a:extLst>
              <a:ext uri="{FF2B5EF4-FFF2-40B4-BE49-F238E27FC236}">
                <a16:creationId xmlns:a16="http://schemas.microsoft.com/office/drawing/2014/main" id="{03DA38DB-6815-4113-AFA8-5D39AC021233}"/>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1157426"/>
            <a:ext cx="454554" cy="448472"/>
          </a:xfrm>
          <a:prstGeom prst="rect">
            <a:avLst/>
          </a:prstGeom>
        </xdr:spPr>
      </xdr:pic>
      <xdr:sp macro="" textlink="">
        <xdr:nvSpPr>
          <xdr:cNvPr id="66" name="手順" descr="Office で利用可能なグラフの種類。Web へのハイパーリンクが設定されています">
            <a:hlinkClick xmlns:r="http://schemas.openxmlformats.org/officeDocument/2006/relationships" r:id="rId11" tooltip="Office で利用可能なグラフの種類について Web を参照するときに選択します"/>
            <a:extLst>
              <a:ext uri="{FF2B5EF4-FFF2-40B4-BE49-F238E27FC236}">
                <a16:creationId xmlns:a16="http://schemas.microsoft.com/office/drawing/2014/main" id="{F8AE672F-533C-47F0-A7D0-1F02DE7C149B}"/>
              </a:ext>
            </a:extLst>
          </xdr:cNvPr>
          <xdr:cNvSpPr txBox="1"/>
        </xdr:nvSpPr>
        <xdr:spPr>
          <a:xfrm>
            <a:off x="638783" y="1726622"/>
            <a:ext cx="23996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Office で利用可能なグラフの種類</a:t>
            </a:r>
          </a:p>
        </xdr:txBody>
      </xdr:sp>
      <xdr:pic>
        <xdr:nvPicPr>
          <xdr:cNvPr id="67"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B1A4ECC0-91DE-4928-8AFF-623EFC218F9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1624592"/>
            <a:ext cx="454554" cy="448472"/>
          </a:xfrm>
          <a:prstGeom prst="rect">
            <a:avLst/>
          </a:prstGeom>
        </xdr:spPr>
      </xdr:pic>
    </xdr:grpSp>
    <xdr:clientData/>
  </xdr:oneCellAnchor>
  <xdr:oneCellAnchor>
    <xdr:from>
      <xdr:col>6</xdr:col>
      <xdr:colOff>104775</xdr:colOff>
      <xdr:row>67</xdr:row>
      <xdr:rowOff>57149</xdr:rowOff>
    </xdr:from>
    <xdr:ext cx="1323976" cy="1466851"/>
    <xdr:grpSp>
      <xdr:nvGrpSpPr>
        <xdr:cNvPr id="68" name="第 2 軸のデータ" descr="上記の第 2 軸をサポートするデータ">
          <a:extLst>
            <a:ext uri="{FF2B5EF4-FFF2-40B4-BE49-F238E27FC236}">
              <a16:creationId xmlns:a16="http://schemas.microsoft.com/office/drawing/2014/main" id="{9FE48A86-711B-4DD5-8CEF-EBDF37E03330}"/>
            </a:ext>
          </a:extLst>
        </xdr:cNvPr>
        <xdr:cNvGrpSpPr/>
      </xdr:nvGrpSpPr>
      <xdr:grpSpPr>
        <a:xfrm>
          <a:off x="13160375" y="13392149"/>
          <a:ext cx="1323976" cy="1466851"/>
          <a:chOff x="11627124" y="13830299"/>
          <a:chExt cx="1323976" cy="1466851"/>
        </a:xfrm>
      </xdr:grpSpPr>
      <xdr:sp macro="" textlink="">
        <xdr:nvSpPr>
          <xdr:cNvPr id="69" name="フリーフォーム:図形 159" descr="かっこ状の線">
            <a:extLst>
              <a:ext uri="{FF2B5EF4-FFF2-40B4-BE49-F238E27FC236}">
                <a16:creationId xmlns:a16="http://schemas.microsoft.com/office/drawing/2014/main" id="{E744870B-215F-4AE9-8E82-2F30935ED341}"/>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0" name="フリーフォーム:図形 160" descr="かっこ状の線">
            <a:extLst>
              <a:ext uri="{FF2B5EF4-FFF2-40B4-BE49-F238E27FC236}">
                <a16:creationId xmlns:a16="http://schemas.microsoft.com/office/drawing/2014/main" id="{C91D4B28-5CDC-47EC-8AAE-B2657258D692}"/>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1" name="円弧 70" descr="かっこ状の線">
            <a:extLst>
              <a:ext uri="{FF2B5EF4-FFF2-40B4-BE49-F238E27FC236}">
                <a16:creationId xmlns:a16="http://schemas.microsoft.com/office/drawing/2014/main" id="{282D8361-407E-4862-A0E8-8603E2B14362}"/>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2" name="円弧 71" descr="かっこ状の線">
            <a:extLst>
              <a:ext uri="{FF2B5EF4-FFF2-40B4-BE49-F238E27FC236}">
                <a16:creationId xmlns:a16="http://schemas.microsoft.com/office/drawing/2014/main" id="{86C403AD-9FEB-4819-86B3-C707D78DA727}"/>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3" name="手順" descr="上記の第 2 軸をサポートするデータ">
            <a:extLst>
              <a:ext uri="{FF2B5EF4-FFF2-40B4-BE49-F238E27FC236}">
                <a16:creationId xmlns:a16="http://schemas.microsoft.com/office/drawing/2014/main" id="{9F60A795-216E-407A-A9EC-FD166B3E4869}"/>
              </a:ext>
            </a:extLst>
          </xdr:cNvPr>
          <xdr:cNvSpPr txBox="1"/>
        </xdr:nvSpPr>
        <xdr:spPr>
          <a:xfrm>
            <a:off x="11849100" y="13928556"/>
            <a:ext cx="1102000" cy="1368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上記の第 2 軸をサポートするデータ</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2</xdr:col>
      <xdr:colOff>724556</xdr:colOff>
      <xdr:row>73</xdr:row>
      <xdr:rowOff>190499</xdr:rowOff>
    </xdr:from>
    <xdr:ext cx="3133068" cy="1876425"/>
    <xdr:grpSp>
      <xdr:nvGrpSpPr>
        <xdr:cNvPr id="74" name="特別課題" descr="特別課題:複合グラフを作ってみましょう。上のデータを選択し、[挿入]、[おすすめグラフ] の順にクリックします。上部の [すべてのグラフ] タブをクリックし、下部にある [組み合わせ] をクリックします。右側にある [食料品の売上] の [第 2 軸] チェック ボックスをクリックします">
          <a:extLst>
            <a:ext uri="{FF2B5EF4-FFF2-40B4-BE49-F238E27FC236}">
              <a16:creationId xmlns:a16="http://schemas.microsoft.com/office/drawing/2014/main" id="{D98E7E37-528C-44F7-AF01-3253F5E80568}"/>
            </a:ext>
          </a:extLst>
        </xdr:cNvPr>
        <xdr:cNvGrpSpPr/>
      </xdr:nvGrpSpPr>
      <xdr:grpSpPr>
        <a:xfrm>
          <a:off x="7112656" y="14668499"/>
          <a:ext cx="3133068" cy="1876425"/>
          <a:chOff x="7096125" y="15201899"/>
          <a:chExt cx="3133757" cy="1876425"/>
        </a:xfrm>
      </xdr:grpSpPr>
      <xdr:sp macro="" textlink="">
        <xdr:nvSpPr>
          <xdr:cNvPr id="75" name="手順" descr="特別課題&#10;複合グラフを作ってみましょう。上のデータを選択し、[挿入]、[おすすめグラフ] の順にクリックします。上部の [すべてのグラフ] タブをクリックし、下部にある [組み合わせ] をクリックします。右側にある [食料品の売上] の [第 2 軸] チェック ボックスをクリックします">
            <a:extLst>
              <a:ext uri="{FF2B5EF4-FFF2-40B4-BE49-F238E27FC236}">
                <a16:creationId xmlns:a16="http://schemas.microsoft.com/office/drawing/2014/main" id="{25EAACD1-4882-44DF-A7EF-C5B0451D69A3}"/>
              </a:ext>
            </a:extLst>
          </xdr:cNvPr>
          <xdr:cNvSpPr txBox="1"/>
        </xdr:nvSpPr>
        <xdr:spPr>
          <a:xfrm>
            <a:off x="7455705" y="15201899"/>
            <a:ext cx="2774177" cy="1876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複合グラフを作ってみましょう。</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上のデータを選択し、[</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挿入</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おすすめグラフ</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の順にクリックします。上部の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すべてのグラフ</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タブをクリックし、下部にある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組み合わせ</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をクリックします。右側にある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食料品売上</a:t>
            </a:r>
            <a:r>
              <a:rPr lang="ja" sz="1100" b="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の [第 2 軸] チェック ボックスをクリックします。</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76" name="グラフィック 263" descr="リボン">
            <a:extLst>
              <a:ext uri="{FF2B5EF4-FFF2-40B4-BE49-F238E27FC236}">
                <a16:creationId xmlns:a16="http://schemas.microsoft.com/office/drawing/2014/main" id="{6D5B4A06-E7EB-43A4-AD32-0AB8963D14C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333375</xdr:colOff>
      <xdr:row>0</xdr:row>
      <xdr:rowOff>266700</xdr:rowOff>
    </xdr:from>
    <xdr:ext cx="5695950" cy="5000625"/>
    <xdr:grpSp>
      <xdr:nvGrpSpPr>
        <xdr:cNvPr id="2" name="ピボットテーブルでデータを集計する" descr="ピボットテーブルでデータを集計する&#10;[日付]、[販売員]、[製品]、[金額] の各列を見てください。最も収益の高い製品がすぐにわかりますか?または、成績がトップの販売員はだれですか?それには、以下のピボットテーブルが役立ちます。&#10;ピボットテーブルを作成したとき、いくつかのボタンをクリックして、データを集計できました。現在は、最も収益の高い製品がわかっています。&#10;ここで、成績がトップの販売員がわかるようにデータをピボットします。ピボットテーブル内の任意のセルを右クリックし、[フィールド リストを表示する] をクリックします。&#10;[ピボットテーブルのフィールド] ウィンドウが表示されます。ウィンドウ下部の [行] の下にある [製品] をクリックし、[フィールドの削除] をクリックします。&#10;ウィンドウの上部で、[販売員] のチェック ボックスをクリックします。これで、成績がトップの販売員を確認できるようになりました&#10;さらに詳しく&#10;次の手順へ">
          <a:extLst>
            <a:ext uri="{FF2B5EF4-FFF2-40B4-BE49-F238E27FC236}">
              <a16:creationId xmlns:a16="http://schemas.microsoft.com/office/drawing/2014/main" id="{89E2BCEB-6794-457E-B822-F48278F24BEF}"/>
            </a:ext>
          </a:extLst>
        </xdr:cNvPr>
        <xdr:cNvGrpSpPr/>
      </xdr:nvGrpSpPr>
      <xdr:grpSpPr>
        <a:xfrm>
          <a:off x="333375" y="266700"/>
          <a:ext cx="5695950" cy="5000625"/>
          <a:chOff x="0" y="52174"/>
          <a:chExt cx="5695950" cy="5000625"/>
        </a:xfrm>
      </xdr:grpSpPr>
      <xdr:sp macro="" textlink="">
        <xdr:nvSpPr>
          <xdr:cNvPr id="3" name="四角形 97" descr="背景">
            <a:extLst>
              <a:ext uri="{FF2B5EF4-FFF2-40B4-BE49-F238E27FC236}">
                <a16:creationId xmlns:a16="http://schemas.microsoft.com/office/drawing/2014/main" id="{909BE202-EEC9-4CC3-B90D-28D206D53548}"/>
              </a:ext>
            </a:extLst>
          </xdr:cNvPr>
          <xdr:cNvSpPr/>
        </xdr:nvSpPr>
        <xdr:spPr>
          <a:xfrm>
            <a:off x="0" y="52174"/>
            <a:ext cx="5695950" cy="5000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ピボットテーブルでデータを集計する">
            <a:extLst>
              <a:ext uri="{FF2B5EF4-FFF2-40B4-BE49-F238E27FC236}">
                <a16:creationId xmlns:a16="http://schemas.microsoft.com/office/drawing/2014/main" id="{CEFF25AC-523D-44BC-A69F-DCD0F8A3860F}"/>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ピボットテーブルでデータを集計する</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99" descr="装飾線">
            <a:extLst>
              <a:ext uri="{FF2B5EF4-FFF2-40B4-BE49-F238E27FC236}">
                <a16:creationId xmlns:a16="http://schemas.microsoft.com/office/drawing/2014/main" id="{0006B58E-0600-402F-959E-3D9C1F769EBA}"/>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12967F22-B0BD-49D6-A413-D792151432A5}"/>
              </a:ext>
            </a:extLst>
          </xdr:cNvPr>
          <xdr:cNvSpPr/>
        </xdr:nvSpPr>
        <xdr:spPr>
          <a:xfrm>
            <a:off x="234924" y="424365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101" descr="装飾線">
            <a:extLst>
              <a:ext uri="{FF2B5EF4-FFF2-40B4-BE49-F238E27FC236}">
                <a16:creationId xmlns:a16="http://schemas.microsoft.com/office/drawing/2014/main" id="{49EF851C-FA18-4353-9512-63680A4E2AA7}"/>
              </a:ext>
            </a:extLst>
          </xdr:cNvPr>
          <xdr:cNvCxnSpPr>
            <a:cxnSpLocks/>
          </xdr:cNvCxnSpPr>
        </xdr:nvCxnSpPr>
        <xdr:spPr>
          <a:xfrm>
            <a:off x="234924" y="40193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942E3E36-82FA-42FB-9075-136BC813D36C}"/>
              </a:ext>
            </a:extLst>
          </xdr:cNvPr>
          <xdr:cNvSpPr/>
        </xdr:nvSpPr>
        <xdr:spPr>
          <a:xfrm>
            <a:off x="4293870" y="424365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日付]、[販売員]、[製品]、[金額] の各列を見てください。最も収益の高い製品がすぐにわかりますか?または、成績がトップの販売員はだれですか?それには、以下のピボットテーブルが役立ちます">
            <a:extLst>
              <a:ext uri="{FF2B5EF4-FFF2-40B4-BE49-F238E27FC236}">
                <a16:creationId xmlns:a16="http://schemas.microsoft.com/office/drawing/2014/main" id="{74CD1BF6-FAFF-4D63-9A12-0BE7489277B2}"/>
              </a:ext>
            </a:extLst>
          </xdr:cNvPr>
          <xdr:cNvSpPr txBox="1"/>
        </xdr:nvSpPr>
        <xdr:spPr>
          <a:xfrm>
            <a:off x="638783" y="814276"/>
            <a:ext cx="4809516" cy="819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[日付]、[販売員]、[製品]、[金額] の各列を見てください。最も収益の高い製品がすぐにわかりますか?または、成績がトップの販売員はだれですか?それには、以下のピボットテーブルが役立ちます。</a:t>
            </a:r>
          </a:p>
        </xdr:txBody>
      </xdr:sp>
      <xdr:sp macro="" textlink="">
        <xdr:nvSpPr>
          <xdr:cNvPr id="10" name="円 104" descr="1">
            <a:extLst>
              <a:ext uri="{FF2B5EF4-FFF2-40B4-BE49-F238E27FC236}">
                <a16:creationId xmlns:a16="http://schemas.microsoft.com/office/drawing/2014/main" id="{8AF77120-A766-4ECD-B29C-77FA58CB2659}"/>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1" name="手順" descr="ピボットテーブルを作成したとき、いくつかのボタンをクリックして、データを集計できました。現在は、最も収益の高い製品がわかっています">
            <a:extLst>
              <a:ext uri="{FF2B5EF4-FFF2-40B4-BE49-F238E27FC236}">
                <a16:creationId xmlns:a16="http://schemas.microsoft.com/office/drawing/2014/main" id="{22285489-EF66-4B9E-8955-C1176022A8F1}"/>
              </a:ext>
            </a:extLst>
          </xdr:cNvPr>
          <xdr:cNvSpPr txBox="1"/>
        </xdr:nvSpPr>
        <xdr:spPr>
          <a:xfrm>
            <a:off x="638783" y="1607632"/>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ピボットテーブルを作成したとき、いくつかのボタンをクリックして、データを集計できました。現在は、最も収益の高い製品がわかっています。 </a:t>
            </a:r>
          </a:p>
        </xdr:txBody>
      </xdr:sp>
      <xdr:sp macro="" textlink="">
        <xdr:nvSpPr>
          <xdr:cNvPr id="12" name="円 106" descr="2">
            <a:extLst>
              <a:ext uri="{FF2B5EF4-FFF2-40B4-BE49-F238E27FC236}">
                <a16:creationId xmlns:a16="http://schemas.microsoft.com/office/drawing/2014/main" id="{0C822F36-8AF4-4E57-A55B-F55844A61117}"/>
              </a:ext>
            </a:extLst>
          </xdr:cNvPr>
          <xdr:cNvSpPr/>
        </xdr:nvSpPr>
        <xdr:spPr>
          <a:xfrm>
            <a:off x="231749" y="15651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3" name="手順" descr="ここで、成績がトップの販売員がわかるようにデータをピボットします。ピボットテーブル内の任意のセルを右クリックし、[フィールド リストを表示する] をクリックします">
            <a:extLst>
              <a:ext uri="{FF2B5EF4-FFF2-40B4-BE49-F238E27FC236}">
                <a16:creationId xmlns:a16="http://schemas.microsoft.com/office/drawing/2014/main" id="{F24ED782-3676-4067-ADB9-008CC1F2BD2E}"/>
              </a:ext>
            </a:extLst>
          </xdr:cNvPr>
          <xdr:cNvSpPr txBox="1"/>
        </xdr:nvSpPr>
        <xdr:spPr>
          <a:xfrm>
            <a:off x="638783" y="2169426"/>
            <a:ext cx="4809516"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ここで、成績がトップの販売員がわかるようにデータをピボットします。ピボットテーブル内の任意のセルを右クリックし、[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フィールド リストを表示する</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 </a:t>
            </a:r>
          </a:p>
        </xdr:txBody>
      </xdr:sp>
      <xdr:sp macro="" textlink="">
        <xdr:nvSpPr>
          <xdr:cNvPr id="14" name="円 108" descr="3">
            <a:extLst>
              <a:ext uri="{FF2B5EF4-FFF2-40B4-BE49-F238E27FC236}">
                <a16:creationId xmlns:a16="http://schemas.microsoft.com/office/drawing/2014/main" id="{9F3DBABA-BFCB-4387-9C99-64B9DB4AF44F}"/>
              </a:ext>
            </a:extLst>
          </xdr:cNvPr>
          <xdr:cNvSpPr/>
        </xdr:nvSpPr>
        <xdr:spPr>
          <a:xfrm>
            <a:off x="231749" y="21269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5" name="手順" descr="[ピボットテーブルのフィールド] ウィンドウが表示されます。ウィンドウ下部の [行] の下にある [製品] をクリックし、[フィールドの削除] をクリックします">
            <a:extLst>
              <a:ext uri="{FF2B5EF4-FFF2-40B4-BE49-F238E27FC236}">
                <a16:creationId xmlns:a16="http://schemas.microsoft.com/office/drawing/2014/main" id="{EFA6096D-F565-4AB4-8069-A93E50B4692C}"/>
              </a:ext>
            </a:extLst>
          </xdr:cNvPr>
          <xdr:cNvSpPr txBox="1"/>
        </xdr:nvSpPr>
        <xdr:spPr>
          <a:xfrm>
            <a:off x="638783" y="2747220"/>
            <a:ext cx="4809516" cy="539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[ピボットテーブルのフィールド] ウィンドウが表示されます。ウィンドウ下部の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行</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の下にある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製品</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フィールドの削除</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16" name="円 110" descr="4">
            <a:extLst>
              <a:ext uri="{FF2B5EF4-FFF2-40B4-BE49-F238E27FC236}">
                <a16:creationId xmlns:a16="http://schemas.microsoft.com/office/drawing/2014/main" id="{C7D8D59A-1C41-4CC2-8EB2-4F0AB6826782}"/>
              </a:ext>
            </a:extLst>
          </xdr:cNvPr>
          <xdr:cNvSpPr/>
        </xdr:nvSpPr>
        <xdr:spPr>
          <a:xfrm>
            <a:off x="231749" y="27047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17" name="手順" descr="ウィンドウの上部で、[販売員] のチェック ボックスをクリックします。これで、成績がトップの販売員を確認できるようになりました">
            <a:extLst>
              <a:ext uri="{FF2B5EF4-FFF2-40B4-BE49-F238E27FC236}">
                <a16:creationId xmlns:a16="http://schemas.microsoft.com/office/drawing/2014/main" id="{E46626AB-11A4-4111-AF26-4E59CC32D1D3}"/>
              </a:ext>
            </a:extLst>
          </xdr:cNvPr>
          <xdr:cNvSpPr txBox="1"/>
        </xdr:nvSpPr>
        <xdr:spPr>
          <a:xfrm>
            <a:off x="638783" y="3335822"/>
            <a:ext cx="4809516" cy="621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ウィンドウの上部で、[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販売員</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のチェック ボックスをクリックします。これで、成績がトップの販売員を確認できるようになりました。</a:t>
            </a:r>
          </a:p>
        </xdr:txBody>
      </xdr:sp>
      <xdr:sp macro="" textlink="">
        <xdr:nvSpPr>
          <xdr:cNvPr id="18" name="円 112" descr="5">
            <a:extLst>
              <a:ext uri="{FF2B5EF4-FFF2-40B4-BE49-F238E27FC236}">
                <a16:creationId xmlns:a16="http://schemas.microsoft.com/office/drawing/2014/main" id="{78CF056E-8649-4CEB-A075-A7D3863EFAE4}"/>
              </a:ext>
            </a:extLst>
          </xdr:cNvPr>
          <xdr:cNvSpPr/>
        </xdr:nvSpPr>
        <xdr:spPr>
          <a:xfrm>
            <a:off x="231749" y="325349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0</xdr:col>
      <xdr:colOff>352425</xdr:colOff>
      <xdr:row>27</xdr:row>
      <xdr:rowOff>200024</xdr:rowOff>
    </xdr:from>
    <xdr:ext cx="5695950" cy="6048375"/>
    <xdr:grpSp>
      <xdr:nvGrpSpPr>
        <xdr:cNvPr id="19" name="ピボットテーブルを作成する" descr="ピボットテーブルを作成する&#10;ここでは、データを集計する必要があるときに、ピボットテーブルを作成する方法がわかるように、自分でピボットテーブルを作成します。&#10;右側のデータ内のセルをクリックし、[挿入] メニューの [ピボットテーブル] をクリックします。&#10;表示されるダイアログ ボックスで、[既存のワークシート] をクリックし、[場所] ボックスに C42 を入力します。[OK] をクリックします&#10;右側に [ピボットテーブルのフィールド] ウィンドウが表示されます。&#10;ウィンドウの上部で、[製品] のチェック ボックスをクリックします。&#10;これを行うと、ウィンドウ下部の [行] 領域に [製品] フィールドが追加されます。また、製品データが新しいピボットテーブルの行ラベルとして表示されます。&#10;ウィンドウの上部で、[金額] のチェック ボックスをクリックします。&#10;これを行うと、ウィンドウ下部の [値] 領域に [金額] フィールドが追加されます。同時に、ピボットテーブルの各製品の金額が合計されます。&#10;おめでとうございます。ピボットテーブルが完成しました。ただし、できることがまだ多くあります。詳しく知りたい場合、このシートの下部にあるリンクをクリックします。">
          <a:extLst>
            <a:ext uri="{FF2B5EF4-FFF2-40B4-BE49-F238E27FC236}">
              <a16:creationId xmlns:a16="http://schemas.microsoft.com/office/drawing/2014/main" id="{3E053F45-9F75-449E-BD73-ADF7008F9A06}"/>
            </a:ext>
          </a:extLst>
        </xdr:cNvPr>
        <xdr:cNvGrpSpPr/>
      </xdr:nvGrpSpPr>
      <xdr:grpSpPr>
        <a:xfrm>
          <a:off x="352425" y="5908674"/>
          <a:ext cx="5695950" cy="6048375"/>
          <a:chOff x="390525" y="5943599"/>
          <a:chExt cx="5695950" cy="5954256"/>
        </a:xfrm>
      </xdr:grpSpPr>
      <xdr:sp macro="" textlink="">
        <xdr:nvSpPr>
          <xdr:cNvPr id="20" name="四角形 123" descr="背景">
            <a:extLst>
              <a:ext uri="{FF2B5EF4-FFF2-40B4-BE49-F238E27FC236}">
                <a16:creationId xmlns:a16="http://schemas.microsoft.com/office/drawing/2014/main" id="{F13D8CDD-310F-4614-88D8-121A0C926E58}"/>
              </a:ext>
            </a:extLst>
          </xdr:cNvPr>
          <xdr:cNvSpPr/>
        </xdr:nvSpPr>
        <xdr:spPr>
          <a:xfrm>
            <a:off x="390525" y="5943599"/>
            <a:ext cx="5695950" cy="595425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1" name="手順" descr="ピボットテーブルを作成する">
            <a:extLst>
              <a:ext uri="{FF2B5EF4-FFF2-40B4-BE49-F238E27FC236}">
                <a16:creationId xmlns:a16="http://schemas.microsoft.com/office/drawing/2014/main" id="{7DA4014F-1AE5-44EA-9D7A-E2450BF3F278}"/>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kern="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rPr>
              <a:t>ピボットテーブルを作成する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2" name="直線​​コネクタ 125" descr="装飾線">
            <a:extLst>
              <a:ext uri="{FF2B5EF4-FFF2-40B4-BE49-F238E27FC236}">
                <a16:creationId xmlns:a16="http://schemas.microsoft.com/office/drawing/2014/main" id="{7C30CC6F-253D-4DD2-A843-6F1FBB4D7E6C}"/>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133" descr="装飾線">
            <a:extLst>
              <a:ext uri="{FF2B5EF4-FFF2-40B4-BE49-F238E27FC236}">
                <a16:creationId xmlns:a16="http://schemas.microsoft.com/office/drawing/2014/main" id="{F0DE4D17-2B91-48FC-A3DC-B15BBDAFD494}"/>
              </a:ext>
            </a:extLst>
          </xdr:cNvPr>
          <xdr:cNvCxnSpPr>
            <a:cxnSpLocks/>
          </xdr:cNvCxnSpPr>
        </xdr:nvCxnSpPr>
        <xdr:spPr>
          <a:xfrm>
            <a:off x="625449" y="115586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手順" descr="ここでは、データを集計する必要があるときに、ピボットテーブルを作成する方法がわかるように、自分でピボットテーブルを作成します">
            <a:extLst>
              <a:ext uri="{FF2B5EF4-FFF2-40B4-BE49-F238E27FC236}">
                <a16:creationId xmlns:a16="http://schemas.microsoft.com/office/drawing/2014/main" id="{24D7A887-8B61-4F09-883E-0E3ACE3D2C0F}"/>
              </a:ext>
            </a:extLst>
          </xdr:cNvPr>
          <xdr:cNvSpPr txBox="1"/>
        </xdr:nvSpPr>
        <xdr:spPr>
          <a:xfrm>
            <a:off x="619125" y="6631401"/>
            <a:ext cx="5300938" cy="78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ここでは、データを集計する必要があるときに、ピボットテーブルを作成する方法がわかるように、自分でピボットテーブルを作成します。</a:t>
            </a:r>
          </a:p>
        </xdr:txBody>
      </xdr:sp>
      <xdr:sp macro="" textlink="">
        <xdr:nvSpPr>
          <xdr:cNvPr id="25" name="手順" descr="右側のデータ内のセルをクリックし、[挿入] メニューの [ピボットテーブル] をクリックします">
            <a:extLst>
              <a:ext uri="{FF2B5EF4-FFF2-40B4-BE49-F238E27FC236}">
                <a16:creationId xmlns:a16="http://schemas.microsoft.com/office/drawing/2014/main" id="{E7851DAC-4F64-4225-A298-8826F1707885}"/>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右側のデータ内のセルをクリックし、[</a:t>
            </a:r>
            <a:r>
              <a:rPr lang="ja" sz="1100" b="1">
                <a:latin typeface="Meiryo UI" panose="020B0604030504040204" pitchFamily="50" charset="-128"/>
                <a:ea typeface="Meiryo UI" panose="020B0604030504040204" pitchFamily="50" charset="-128"/>
                <a:cs typeface="Segoe UI" panose="020B0502040204020203" pitchFamily="34" charset="0"/>
              </a:rPr>
              <a:t>挿入</a:t>
            </a:r>
            <a:r>
              <a:rPr lang="ja" sz="1100">
                <a:latin typeface="Meiryo UI" panose="020B0604030504040204" pitchFamily="50" charset="-128"/>
                <a:ea typeface="Meiryo UI" panose="020B0604030504040204" pitchFamily="50" charset="-128"/>
                <a:cs typeface="Segoe UI" panose="020B0502040204020203" pitchFamily="34" charset="0"/>
              </a:rPr>
              <a:t>] メニューの [</a:t>
            </a:r>
            <a:r>
              <a:rPr lang="ja" sz="1100" b="1">
                <a:latin typeface="Meiryo UI" panose="020B0604030504040204" pitchFamily="50" charset="-128"/>
                <a:ea typeface="Meiryo UI" panose="020B0604030504040204" pitchFamily="50" charset="-128"/>
                <a:cs typeface="Segoe UI" panose="020B0502040204020203" pitchFamily="34" charset="0"/>
              </a:rPr>
              <a:t>ピボットテーブル</a:t>
            </a:r>
            <a:r>
              <a:rPr lang="ja" sz="1100">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26" name="円 128" descr="1">
            <a:extLst>
              <a:ext uri="{FF2B5EF4-FFF2-40B4-BE49-F238E27FC236}">
                <a16:creationId xmlns:a16="http://schemas.microsoft.com/office/drawing/2014/main" id="{404D0CBB-6324-44C1-A83D-E793A18064D1}"/>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27" name="手順" descr="表示されるダイアログ ボックスで、[既存のワークシート] をクリックし、[場所] ボックスに C42 を入力します。[OK] をクリックします">
            <a:extLst>
              <a:ext uri="{FF2B5EF4-FFF2-40B4-BE49-F238E27FC236}">
                <a16:creationId xmlns:a16="http://schemas.microsoft.com/office/drawing/2014/main" id="{AF01BE27-58A8-4BD5-AC2E-B28A9F29F511}"/>
              </a:ext>
            </a:extLst>
          </xdr:cNvPr>
          <xdr:cNvSpPr txBox="1"/>
        </xdr:nvSpPr>
        <xdr:spPr>
          <a:xfrm>
            <a:off x="1029308" y="7786439"/>
            <a:ext cx="4809516" cy="47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表示されるダイアログ ボックスで、[</a:t>
            </a:r>
            <a:r>
              <a:rPr lang="ja" sz="1100" b="1">
                <a:latin typeface="Meiryo UI" panose="020B0604030504040204" pitchFamily="50" charset="-128"/>
                <a:ea typeface="Meiryo UI" panose="020B0604030504040204" pitchFamily="50" charset="-128"/>
                <a:cs typeface="Segoe UI" panose="020B0502040204020203" pitchFamily="34" charset="0"/>
              </a:rPr>
              <a:t>既存のワークシート</a:t>
            </a:r>
            <a:r>
              <a:rPr lang="ja" sz="1100">
                <a:latin typeface="Meiryo UI" panose="020B0604030504040204" pitchFamily="50" charset="-128"/>
                <a:ea typeface="Meiryo UI" panose="020B0604030504040204" pitchFamily="50" charset="-128"/>
                <a:cs typeface="Segoe UI" panose="020B0502040204020203" pitchFamily="34" charset="0"/>
              </a:rPr>
              <a:t>] をクリックし、[</a:t>
            </a:r>
            <a:r>
              <a:rPr lang="ja" sz="1100" b="1" baseline="0">
                <a:latin typeface="Meiryo UI" panose="020B0604030504040204" pitchFamily="50" charset="-128"/>
                <a:ea typeface="Meiryo UI" panose="020B0604030504040204" pitchFamily="50" charset="-128"/>
                <a:cs typeface="Segoe UI" panose="020B0502040204020203" pitchFamily="34" charset="0"/>
              </a:rPr>
              <a:t>場所</a:t>
            </a:r>
            <a:r>
              <a:rPr lang="ja" sz="1100" b="0" baseline="0">
                <a:latin typeface="Meiryo UI" panose="020B0604030504040204" pitchFamily="50" charset="-128"/>
                <a:ea typeface="Meiryo UI" panose="020B0604030504040204" pitchFamily="50" charset="-128"/>
                <a:cs typeface="Segoe UI" panose="020B0502040204020203" pitchFamily="34" charset="0"/>
              </a:rPr>
              <a:t>] ボックスに C42 を入力します。</a:t>
            </a:r>
            <a:r>
              <a:rPr lang="ja" sz="1100" b="0">
                <a:latin typeface="Meiryo UI" panose="020B0604030504040204" pitchFamily="50" charset="-128"/>
                <a:ea typeface="Meiryo UI" panose="020B0604030504040204" pitchFamily="50" charset="-128"/>
                <a:cs typeface="Segoe UI" panose="020B0502040204020203" pitchFamily="34" charset="0"/>
              </a:rPr>
              <a:t>[</a:t>
            </a:r>
            <a:r>
              <a:rPr lang="ja" sz="1100" b="1">
                <a:latin typeface="Meiryo UI" panose="020B0604030504040204" pitchFamily="50" charset="-128"/>
                <a:ea typeface="Meiryo UI" panose="020B0604030504040204" pitchFamily="50" charset="-128"/>
                <a:cs typeface="Segoe UI" panose="020B0502040204020203" pitchFamily="34" charset="0"/>
              </a:rPr>
              <a:t>OK</a:t>
            </a:r>
            <a:r>
              <a:rPr lang="ja" sz="1100" b="0">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28" name="円 130" descr="2">
            <a:extLst>
              <a:ext uri="{FF2B5EF4-FFF2-40B4-BE49-F238E27FC236}">
                <a16:creationId xmlns:a16="http://schemas.microsoft.com/office/drawing/2014/main" id="{5E8B6D69-EF6A-4C21-B7D3-430B68CEDAB8}"/>
              </a:ext>
            </a:extLst>
          </xdr:cNvPr>
          <xdr:cNvSpPr/>
        </xdr:nvSpPr>
        <xdr:spPr>
          <a:xfrm>
            <a:off x="622274" y="774394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29" name="手順" descr="右側に [ピボットテーブルのフィールド] ウィンドウが表示されます">
            <a:extLst>
              <a:ext uri="{FF2B5EF4-FFF2-40B4-BE49-F238E27FC236}">
                <a16:creationId xmlns:a16="http://schemas.microsoft.com/office/drawing/2014/main" id="{CB4E24B5-844E-4F20-A9EA-9042BE15470D}"/>
              </a:ext>
            </a:extLst>
          </xdr:cNvPr>
          <xdr:cNvSpPr txBox="1"/>
        </xdr:nvSpPr>
        <xdr:spPr>
          <a:xfrm>
            <a:off x="1029308" y="8388408"/>
            <a:ext cx="4809516" cy="81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右側に [</a:t>
            </a:r>
            <a:r>
              <a:rPr lang="ja" sz="1100" b="1">
                <a:latin typeface="Meiryo UI" panose="020B0604030504040204" pitchFamily="50" charset="-128"/>
                <a:ea typeface="Meiryo UI" panose="020B0604030504040204" pitchFamily="50" charset="-128"/>
                <a:cs typeface="Segoe UI" panose="020B0502040204020203" pitchFamily="34" charset="0"/>
              </a:rPr>
              <a:t>ピボットテーブルのフィールド</a:t>
            </a:r>
            <a:r>
              <a:rPr lang="ja" sz="1100">
                <a:latin typeface="Meiryo UI" panose="020B0604030504040204" pitchFamily="50" charset="-128"/>
                <a:ea typeface="Meiryo UI" panose="020B0604030504040204" pitchFamily="50" charset="-128"/>
                <a:cs typeface="Segoe UI" panose="020B0502040204020203" pitchFamily="34" charset="0"/>
              </a:rPr>
              <a:t>] ウィンドウが表示されます。</a:t>
            </a:r>
            <a:endParaRPr lang="en-US" sz="1100" b="1">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0" name="円 132" descr="3">
            <a:extLst>
              <a:ext uri="{FF2B5EF4-FFF2-40B4-BE49-F238E27FC236}">
                <a16:creationId xmlns:a16="http://schemas.microsoft.com/office/drawing/2014/main" id="{E6C77DDD-5A8F-4E49-8C30-FBB1AD24F8AE}"/>
              </a:ext>
            </a:extLst>
          </xdr:cNvPr>
          <xdr:cNvSpPr/>
        </xdr:nvSpPr>
        <xdr:spPr>
          <a:xfrm>
            <a:off x="622274" y="83459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31" name="手順" descr="ウィンドウの上部で、[製品] のチェック ボックスをクリックします。&#10;これを行うと、ウィンドウ下部の [行] 領域に [製品] フィールドが追加されます。また、製品データが新しいピボットテーブルの行ラベルとして表示されます">
            <a:extLst>
              <a:ext uri="{FF2B5EF4-FFF2-40B4-BE49-F238E27FC236}">
                <a16:creationId xmlns:a16="http://schemas.microsoft.com/office/drawing/2014/main" id="{0DC7950D-11DB-4802-81CD-D6A2B8569BE4}"/>
              </a:ext>
            </a:extLst>
          </xdr:cNvPr>
          <xdr:cNvSpPr txBox="1"/>
        </xdr:nvSpPr>
        <xdr:spPr>
          <a:xfrm>
            <a:off x="1029308" y="8878215"/>
            <a:ext cx="4809516" cy="1050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ウィンドウの上部で、</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製品</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のチェック ボックスをクリックします。</a:t>
            </a: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これを行うと、ウィンドウ下部の [行] 領域に [製品] フィールドが追加されます。また、製品データが新しいピボットテーブルの</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行ラベル</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として表示されます。</a:t>
            </a:r>
          </a:p>
        </xdr:txBody>
      </xdr:sp>
      <xdr:sp macro="" textlink="">
        <xdr:nvSpPr>
          <xdr:cNvPr id="32" name="円 116" descr="4">
            <a:extLst>
              <a:ext uri="{FF2B5EF4-FFF2-40B4-BE49-F238E27FC236}">
                <a16:creationId xmlns:a16="http://schemas.microsoft.com/office/drawing/2014/main" id="{6C599CDD-997A-493C-ACA8-0037B5AF6DB9}"/>
              </a:ext>
            </a:extLst>
          </xdr:cNvPr>
          <xdr:cNvSpPr/>
        </xdr:nvSpPr>
        <xdr:spPr>
          <a:xfrm>
            <a:off x="622274" y="883571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33" name="手順" descr="ウィンドウの上部で、[金額] のチェック ボックスをクリックします。&#10;これを行うと、ウィンドウ下部の [値] 領域に [金額] フィールドが追加されます。同時に、ピボットテーブルの各製品の金額が合計されます">
            <a:extLst>
              <a:ext uri="{FF2B5EF4-FFF2-40B4-BE49-F238E27FC236}">
                <a16:creationId xmlns:a16="http://schemas.microsoft.com/office/drawing/2014/main" id="{843F411B-8F04-419F-8B1C-FABF74E1DF49}"/>
              </a:ext>
            </a:extLst>
          </xdr:cNvPr>
          <xdr:cNvSpPr txBox="1"/>
        </xdr:nvSpPr>
        <xdr:spPr>
          <a:xfrm>
            <a:off x="1029308" y="9891231"/>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ウィンドウの上部で、[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金額</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のチェック ボックスをクリックします。</a:t>
            </a: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これを行うと、ウィンドウ下部の [値] 領域に [金額] フィールドが追加されます。同時に、ピボットテーブルの各製品の金額が合計されます。</a:t>
            </a:r>
          </a:p>
        </xdr:txBody>
      </xdr:sp>
      <xdr:sp macro="" textlink="">
        <xdr:nvSpPr>
          <xdr:cNvPr id="34" name="円 118" descr="5">
            <a:extLst>
              <a:ext uri="{FF2B5EF4-FFF2-40B4-BE49-F238E27FC236}">
                <a16:creationId xmlns:a16="http://schemas.microsoft.com/office/drawing/2014/main" id="{FE10AA18-7D71-4538-910F-41C9E6EBE3CB}"/>
              </a:ext>
            </a:extLst>
          </xdr:cNvPr>
          <xdr:cNvSpPr/>
        </xdr:nvSpPr>
        <xdr:spPr>
          <a:xfrm>
            <a:off x="622274" y="98487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35" name="手順" descr="おめでとうございます。ピボットテーブルが完成しました。ただし、できることがまだ多くあります。詳しく知りたい場合、このシートの下部にあるリンクをクリックします。">
            <a:extLst>
              <a:ext uri="{FF2B5EF4-FFF2-40B4-BE49-F238E27FC236}">
                <a16:creationId xmlns:a16="http://schemas.microsoft.com/office/drawing/2014/main" id="{433D444F-5575-445E-8203-4EA8F303B304}"/>
              </a:ext>
            </a:extLst>
          </xdr:cNvPr>
          <xdr:cNvSpPr txBox="1"/>
        </xdr:nvSpPr>
        <xdr:spPr>
          <a:xfrm>
            <a:off x="1029308" y="10924650"/>
            <a:ext cx="4809516" cy="626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おめでとうございます。ピボットテーブルが完成しました。ただし、できることがまだ多くあります。詳しく知りたい場合、このシートの下部にあるリンクをクリックします。</a:t>
            </a:r>
          </a:p>
        </xdr:txBody>
      </xdr:sp>
      <xdr:sp macro="" textlink="">
        <xdr:nvSpPr>
          <xdr:cNvPr id="36" name="円 120" descr="6">
            <a:extLst>
              <a:ext uri="{FF2B5EF4-FFF2-40B4-BE49-F238E27FC236}">
                <a16:creationId xmlns:a16="http://schemas.microsoft.com/office/drawing/2014/main" id="{61E4446E-65FB-4DDB-B46A-92BA4EB8DA56}"/>
              </a:ext>
            </a:extLst>
          </xdr:cNvPr>
          <xdr:cNvSpPr/>
        </xdr:nvSpPr>
        <xdr:spPr>
          <a:xfrm>
            <a:off x="622274" y="1088215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6</a:t>
            </a:r>
          </a:p>
        </xdr:txBody>
      </xdr:sp>
      <xdr:pic>
        <xdr:nvPicPr>
          <xdr:cNvPr id="37" name="図 36">
            <a:extLst>
              <a:ext uri="{FF2B5EF4-FFF2-40B4-BE49-F238E27FC236}">
                <a16:creationId xmlns:a16="http://schemas.microsoft.com/office/drawing/2014/main" id="{918E601C-BC8E-4591-A2A8-9D0595185CF8}"/>
              </a:ext>
            </a:extLst>
          </xdr:cNvPr>
          <xdr:cNvPicPr>
            <a:picLocks noChangeAspect="1"/>
          </xdr:cNvPicPr>
        </xdr:nvPicPr>
        <xdr:blipFill>
          <a:blip xmlns:r="http://schemas.openxmlformats.org/officeDocument/2006/relationships" r:embed="rId2"/>
          <a:stretch>
            <a:fillRect/>
          </a:stretch>
        </xdr:blipFill>
        <xdr:spPr>
          <a:xfrm>
            <a:off x="4567237" y="8964096"/>
            <a:ext cx="657225" cy="168781"/>
          </a:xfrm>
          <a:prstGeom prst="rect">
            <a:avLst/>
          </a:prstGeom>
        </xdr:spPr>
      </xdr:pic>
      <xdr:pic>
        <xdr:nvPicPr>
          <xdr:cNvPr id="38" name="図 37">
            <a:extLst>
              <a:ext uri="{FF2B5EF4-FFF2-40B4-BE49-F238E27FC236}">
                <a16:creationId xmlns:a16="http://schemas.microsoft.com/office/drawing/2014/main" id="{68DC4F40-B494-471D-AB0B-F2C83CE8E1CC}"/>
              </a:ext>
            </a:extLst>
          </xdr:cNvPr>
          <xdr:cNvPicPr>
            <a:picLocks noChangeAspect="1"/>
          </xdr:cNvPicPr>
        </xdr:nvPicPr>
        <xdr:blipFill>
          <a:blip xmlns:r="http://schemas.openxmlformats.org/officeDocument/2006/relationships" r:embed="rId3"/>
          <a:stretch>
            <a:fillRect/>
          </a:stretch>
        </xdr:blipFill>
        <xdr:spPr>
          <a:xfrm>
            <a:off x="4567237" y="9963266"/>
            <a:ext cx="657225" cy="168781"/>
          </a:xfrm>
          <a:prstGeom prst="rect">
            <a:avLst/>
          </a:prstGeom>
        </xdr:spPr>
      </xdr:pic>
    </xdr:grpSp>
    <xdr:clientData/>
  </xdr:oneCellAnchor>
  <xdr:oneCellAnchor>
    <xdr:from>
      <xdr:col>0</xdr:col>
      <xdr:colOff>356416</xdr:colOff>
      <xdr:row>60</xdr:row>
      <xdr:rowOff>178253</xdr:rowOff>
    </xdr:from>
    <xdr:ext cx="5695950" cy="2971600"/>
    <xdr:grpSp>
      <xdr:nvGrpSpPr>
        <xdr:cNvPr id="39" name="Web 上のその他の情報" descr="Web 上のその他の情報。Web へのリンクが含まれています。&#10;ページのトップへ&#10;次の手順へ">
          <a:extLst>
            <a:ext uri="{FF2B5EF4-FFF2-40B4-BE49-F238E27FC236}">
              <a16:creationId xmlns:a16="http://schemas.microsoft.com/office/drawing/2014/main" id="{ECF1A4EF-5519-4551-B475-E35B8B7F6930}"/>
            </a:ext>
          </a:extLst>
        </xdr:cNvPr>
        <xdr:cNvGrpSpPr/>
      </xdr:nvGrpSpPr>
      <xdr:grpSpPr>
        <a:xfrm>
          <a:off x="356416" y="12179753"/>
          <a:ext cx="5695950" cy="2971600"/>
          <a:chOff x="0" y="1"/>
          <a:chExt cx="5695950" cy="3005750"/>
        </a:xfrm>
      </xdr:grpSpPr>
      <xdr:sp macro="" textlink="">
        <xdr:nvSpPr>
          <xdr:cNvPr id="40" name="四角形 135" descr="背景">
            <a:extLst>
              <a:ext uri="{FF2B5EF4-FFF2-40B4-BE49-F238E27FC236}">
                <a16:creationId xmlns:a16="http://schemas.microsoft.com/office/drawing/2014/main" id="{952294D5-DEBB-41EC-B6E1-AB58F53C2DCC}"/>
              </a:ext>
            </a:extLst>
          </xdr:cNvPr>
          <xdr:cNvSpPr/>
        </xdr:nvSpPr>
        <xdr:spPr>
          <a:xfrm>
            <a:off x="0" y="1"/>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1" name="手順" descr="Web 上のその他の情報">
            <a:extLst>
              <a:ext uri="{FF2B5EF4-FFF2-40B4-BE49-F238E27FC236}">
                <a16:creationId xmlns:a16="http://schemas.microsoft.com/office/drawing/2014/main" id="{D73210D6-D5A7-4216-BA80-FCD4C0441751}"/>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2" name="直線​​コネクタ 137" descr="装飾線">
            <a:extLst>
              <a:ext uri="{FF2B5EF4-FFF2-40B4-BE49-F238E27FC236}">
                <a16:creationId xmlns:a16="http://schemas.microsoft.com/office/drawing/2014/main" id="{D0E35F38-0C35-4C25-A786-A914D3F64D8B}"/>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次へ] ボタン" descr="ページのトップへ。セル A1 へのハイパーリンクが設定されています">
            <a:hlinkClick xmlns:r="http://schemas.openxmlformats.org/officeDocument/2006/relationships" r:id="rId4" tooltip="このワークシートのセル A1 に戻るときに選択します"/>
            <a:extLst>
              <a:ext uri="{FF2B5EF4-FFF2-40B4-BE49-F238E27FC236}">
                <a16:creationId xmlns:a16="http://schemas.microsoft.com/office/drawing/2014/main" id="{BCFC46E8-CDC6-4147-9F9F-591984CE493B}"/>
              </a:ext>
            </a:extLst>
          </xdr:cNvPr>
          <xdr:cNvSpPr/>
        </xdr:nvSpPr>
        <xdr:spPr>
          <a:xfrm>
            <a:off x="234924" y="2170102"/>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44" name="直線​​コネクタ 139" descr="装飾線">
            <a:extLst>
              <a:ext uri="{FF2B5EF4-FFF2-40B4-BE49-F238E27FC236}">
                <a16:creationId xmlns:a16="http://schemas.microsoft.com/office/drawing/2014/main" id="{6009DEAF-7683-4350-92BB-F28C13D0AE66}"/>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98AB3DF0-D73E-4F6F-AE0B-2172DF7BC762}"/>
              </a:ext>
            </a:extLst>
          </xdr:cNvPr>
          <xdr:cNvSpPr/>
        </xdr:nvSpPr>
        <xdr:spPr>
          <a:xfrm>
            <a:off x="4293870" y="2360603"/>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46" name="手順" descr="ピボットテーブルを作成してワークシート データを分析します。Web へのハイパーリンクが設定されています">
            <a:hlinkClick xmlns:r="http://schemas.openxmlformats.org/officeDocument/2006/relationships" r:id="rId5" tooltip="ピボットテーブルを作成してワークシート データを分析する方法について Web を参照するときに選択します"/>
            <a:extLst>
              <a:ext uri="{FF2B5EF4-FFF2-40B4-BE49-F238E27FC236}">
                <a16:creationId xmlns:a16="http://schemas.microsoft.com/office/drawing/2014/main" id="{EF063F9B-5EF2-4A49-956F-C9CD1004DEB4}"/>
              </a:ext>
            </a:extLst>
          </xdr:cNvPr>
          <xdr:cNvSpPr txBox="1"/>
        </xdr:nvSpPr>
        <xdr:spPr>
          <a:xfrm>
            <a:off x="638783" y="794849"/>
            <a:ext cx="3376776"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ピボットテーブルを作成してワークシート データを分析する</a:t>
            </a:r>
          </a:p>
        </xdr:txBody>
      </xdr:sp>
      <xdr:pic>
        <xdr:nvPicPr>
          <xdr:cNvPr id="47" name="グラフィック 22" descr="矢印">
            <a:hlinkClick xmlns:r="http://schemas.openxmlformats.org/officeDocument/2006/relationships" r:id="rId5" tooltip="Web で詳細情報を参照するときに選択します"/>
            <a:extLst>
              <a:ext uri="{FF2B5EF4-FFF2-40B4-BE49-F238E27FC236}">
                <a16:creationId xmlns:a16="http://schemas.microsoft.com/office/drawing/2014/main" id="{51696E56-F8CB-4F27-A964-46872673128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699572"/>
            <a:ext cx="454554" cy="448472"/>
          </a:xfrm>
          <a:prstGeom prst="rect">
            <a:avLst/>
          </a:prstGeom>
        </xdr:spPr>
      </xdr:pic>
      <xdr:sp macro="" textlink="">
        <xdr:nvSpPr>
          <xdr:cNvPr id="48" name="手順" descr="フィールド リストを使用してピボットテーブルのフィールドを配置します。Web へのハイパーリンクが設定されています">
            <a:hlinkClick xmlns:r="http://schemas.openxmlformats.org/officeDocument/2006/relationships" r:id="rId8" tooltip="フィールド リストを使用してピボットテーブルのフィールドを配置する方法について Web を参照するときに選択します"/>
            <a:extLst>
              <a:ext uri="{FF2B5EF4-FFF2-40B4-BE49-F238E27FC236}">
                <a16:creationId xmlns:a16="http://schemas.microsoft.com/office/drawing/2014/main" id="{31955F88-723A-4731-98DA-7DA3BF23E97A}"/>
              </a:ext>
            </a:extLst>
          </xdr:cNvPr>
          <xdr:cNvSpPr txBox="1"/>
        </xdr:nvSpPr>
        <xdr:spPr>
          <a:xfrm>
            <a:off x="638782" y="1259456"/>
            <a:ext cx="386255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フィールド リストを使用してピボットテーブルのフィールドを配置する</a:t>
            </a:r>
          </a:p>
        </xdr:txBody>
      </xdr:sp>
      <xdr:pic>
        <xdr:nvPicPr>
          <xdr:cNvPr id="49" name="グラフィック 22" descr="矢印">
            <a:hlinkClick xmlns:r="http://schemas.openxmlformats.org/officeDocument/2006/relationships" r:id="rId8" tooltip="Web で詳細情報を参照するときに選択します"/>
            <a:extLst>
              <a:ext uri="{FF2B5EF4-FFF2-40B4-BE49-F238E27FC236}">
                <a16:creationId xmlns:a16="http://schemas.microsoft.com/office/drawing/2014/main" id="{433B016B-6E54-45C1-B57E-53D16F8B6B6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1157426"/>
            <a:ext cx="454554" cy="448472"/>
          </a:xfrm>
          <a:prstGeom prst="rect">
            <a:avLst/>
          </a:prstGeom>
        </xdr:spPr>
      </xdr:pic>
    </xdr:grpSp>
    <xdr:clientData/>
  </xdr:oneCellAnchor>
  <xdr:oneCellAnchor>
    <xdr:from>
      <xdr:col>2</xdr:col>
      <xdr:colOff>819150</xdr:colOff>
      <xdr:row>9</xdr:row>
      <xdr:rowOff>165566</xdr:rowOff>
    </xdr:from>
    <xdr:ext cx="1404987" cy="669195"/>
    <xdr:grpSp>
      <xdr:nvGrpSpPr>
        <xdr:cNvPr id="50" name="ピボットテーブル矢印" descr="ピボットテーブルを指す矢印">
          <a:extLst>
            <a:ext uri="{FF2B5EF4-FFF2-40B4-BE49-F238E27FC236}">
              <a16:creationId xmlns:a16="http://schemas.microsoft.com/office/drawing/2014/main" id="{E6C5D510-E18F-4268-91FB-D4FC2A41854C}"/>
            </a:ext>
          </a:extLst>
        </xdr:cNvPr>
        <xdr:cNvGrpSpPr/>
      </xdr:nvGrpSpPr>
      <xdr:grpSpPr>
        <a:xfrm>
          <a:off x="7207250" y="2451566"/>
          <a:ext cx="1404987" cy="669195"/>
          <a:chOff x="6810375" y="2584916"/>
          <a:chExt cx="1404987" cy="669195"/>
        </a:xfrm>
      </xdr:grpSpPr>
      <xdr:sp macro="" textlink="">
        <xdr:nvSpPr>
          <xdr:cNvPr id="51" name="円弧 50" descr="矢印">
            <a:extLst>
              <a:ext uri="{FF2B5EF4-FFF2-40B4-BE49-F238E27FC236}">
                <a16:creationId xmlns:a16="http://schemas.microsoft.com/office/drawing/2014/main" id="{B5A6D13C-B585-4DBB-98EC-510D7CEFCBC8}"/>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2" name="手順" descr="ピボットテーブル">
            <a:extLst>
              <a:ext uri="{FF2B5EF4-FFF2-40B4-BE49-F238E27FC236}">
                <a16:creationId xmlns:a16="http://schemas.microsoft.com/office/drawing/2014/main" id="{BFBEF1BD-9D5E-4517-A3B2-B91EE727B973}"/>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ピボットテーブル</a:t>
            </a:r>
          </a:p>
        </xdr:txBody>
      </xdr:sp>
    </xdr:grp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202165</xdr:colOff>
      <xdr:row>15</xdr:row>
      <xdr:rowOff>83872</xdr:rowOff>
    </xdr:from>
    <xdr:ext cx="8554336" cy="0"/>
    <xdr:cxnSp macro="">
      <xdr:nvCxnSpPr>
        <xdr:cNvPr id="2" name="直線​​コネクタ 43" descr="装飾線">
          <a:extLst>
            <a:ext uri="{FF2B5EF4-FFF2-40B4-BE49-F238E27FC236}">
              <a16:creationId xmlns:a16="http://schemas.microsoft.com/office/drawing/2014/main" id="{CE93C474-3F94-440B-B664-815F250447F2}"/>
            </a:ext>
          </a:extLst>
        </xdr:cNvPr>
        <xdr:cNvCxnSpPr/>
      </xdr:nvCxnSpPr>
      <xdr:spPr>
        <a:xfrm>
          <a:off x="964165" y="3084247"/>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171451</xdr:colOff>
      <xdr:row>0</xdr:row>
      <xdr:rowOff>285750</xdr:rowOff>
    </xdr:from>
    <xdr:ext cx="9309411" cy="5730553"/>
    <xdr:grpSp>
      <xdr:nvGrpSpPr>
        <xdr:cNvPr id="3" name="グループ 7" descr="Excel についてさらに知りたい場合&#10;[操作アシスト] ボタンをクリックして、調べたい操作を入力してください&#10;引き続き機能を探してみましょう。作業を簡略化する方法が他にもあります。&#10;LinkedIn ラーニング&#10;ビデオ コース—初心者から上級者まですべてのレベル。自分のペースで進めてください。&#10;コミュニティ&#10;質問したり、他の Excel ファンと交流したりします。&#10;その他の新機能&#10;サブスクリプションの一部として、引き続き新機能を追加します。&#10;このツアーについてフィードバックを送信してください">
          <a:extLst>
            <a:ext uri="{FF2B5EF4-FFF2-40B4-BE49-F238E27FC236}">
              <a16:creationId xmlns:a16="http://schemas.microsoft.com/office/drawing/2014/main" id="{655DEE4F-E2FF-432C-B55C-2CC93435C2BE}"/>
            </a:ext>
          </a:extLst>
        </xdr:cNvPr>
        <xdr:cNvGrpSpPr/>
      </xdr:nvGrpSpPr>
      <xdr:grpSpPr>
        <a:xfrm>
          <a:off x="171451" y="285750"/>
          <a:ext cx="9309411" cy="5730553"/>
          <a:chOff x="171451" y="285750"/>
          <a:chExt cx="9309411" cy="5730553"/>
        </a:xfrm>
      </xdr:grpSpPr>
      <xdr:grpSp>
        <xdr:nvGrpSpPr>
          <xdr:cNvPr id="4" name="グループ 6" descr="Excel についてさらに知りたい場合&#10;[操作アシスト] ボタンをクリックして、調べたい操作を入力してください&#10;引き続き機能を探してみましょう。作業を簡略化する方法が他にもあります。&#10;LinkedIn ラーニング&#10;ビデオ コース—初心者から上級者まですべてのレベル。自分のペースで進めてください。&#10;コミュニティ&#10;質問したり、他の Excel ファンと交流したりします。&#10;その他の新機能&#10;サブスクリプションの一部として、引き続き新機能を追加します。&#10;このツアーについてフィードバックを送信してください">
            <a:extLst>
              <a:ext uri="{FF2B5EF4-FFF2-40B4-BE49-F238E27FC236}">
                <a16:creationId xmlns:a16="http://schemas.microsoft.com/office/drawing/2014/main" id="{68C12B94-79D8-40FA-BD38-29ECCF6FD6F4}"/>
              </a:ext>
            </a:extLst>
          </xdr:cNvPr>
          <xdr:cNvGrpSpPr/>
        </xdr:nvGrpSpPr>
        <xdr:grpSpPr>
          <a:xfrm>
            <a:off x="171451" y="285750"/>
            <a:ext cx="9309411" cy="5730553"/>
            <a:chOff x="171451" y="285750"/>
            <a:chExt cx="9309411" cy="5730553"/>
          </a:xfrm>
        </xdr:grpSpPr>
        <xdr:grpSp>
          <xdr:nvGrpSpPr>
            <xdr:cNvPr id="13" name="グループ 2">
              <a:extLst>
                <a:ext uri="{FF2B5EF4-FFF2-40B4-BE49-F238E27FC236}">
                  <a16:creationId xmlns:a16="http://schemas.microsoft.com/office/drawing/2014/main" id="{FC967941-706F-44E0-813A-4273D5F9E5FD}"/>
                </a:ext>
              </a:extLst>
            </xdr:cNvPr>
            <xdr:cNvGrpSpPr/>
          </xdr:nvGrpSpPr>
          <xdr:grpSpPr>
            <a:xfrm>
              <a:off x="171451" y="285750"/>
              <a:ext cx="9309411" cy="5730553"/>
              <a:chOff x="171451" y="285750"/>
              <a:chExt cx="9309411" cy="5730553"/>
            </a:xfrm>
          </xdr:grpSpPr>
          <xdr:sp macro="" textlink="">
            <xdr:nvSpPr>
              <xdr:cNvPr id="25" name="四角形 26" descr="背景">
                <a:extLst>
                  <a:ext uri="{FF2B5EF4-FFF2-40B4-BE49-F238E27FC236}">
                    <a16:creationId xmlns:a16="http://schemas.microsoft.com/office/drawing/2014/main" id="{DB97A929-654D-4AB8-BE41-3F947ADE1979}"/>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6" name="四角形 27" descr="背景">
                <a:extLst>
                  <a:ext uri="{FF2B5EF4-FFF2-40B4-BE49-F238E27FC236}">
                    <a16:creationId xmlns:a16="http://schemas.microsoft.com/office/drawing/2014/main" id="{FB493707-5F1F-4BC3-BF8D-3F3124E0C2C0}"/>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sp macro="" textlink="">
          <xdr:nvSpPr>
            <xdr:cNvPr id="14" name="ようこそメッセージ" descr="引き続き機能を探してみましょう。作業を簡略化する方法が他にもあります。">
              <a:extLst>
                <a:ext uri="{FF2B5EF4-FFF2-40B4-BE49-F238E27FC236}">
                  <a16:creationId xmlns:a16="http://schemas.microsoft.com/office/drawing/2014/main" id="{9DE2ED5F-FCE6-47BE-B51A-BC7FDAB8AE65}"/>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引き続き機能を探してみましょう。Excel について学ぶことが他にもあります。</a:t>
              </a:r>
              <a:endParaRPr lang="en-US" sz="1600" b="0">
                <a:solidFill>
                  <a:schemeClr val="tx1">
                    <a:lumMod val="75000"/>
                    <a:lumOff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15" name="ようこそメッセージ" descr="Excel についてさらに知りたい場合">
              <a:extLst>
                <a:ext uri="{FF2B5EF4-FFF2-40B4-BE49-F238E27FC236}">
                  <a16:creationId xmlns:a16="http://schemas.microsoft.com/office/drawing/2014/main" id="{4B602DC6-6B2C-4458-883A-94CF757BE7F7}"/>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 sz="2600" b="0" i="0" baseline="0">
                  <a:solidFill>
                    <a:schemeClr val="bg1"/>
                  </a:solidFill>
                  <a:effectLst/>
                  <a:latin typeface="Meiryo UI" panose="020B0604030504040204" pitchFamily="50" charset="-128"/>
                  <a:ea typeface="Meiryo UI" panose="020B0604030504040204" pitchFamily="50" charset="-128"/>
                  <a:cs typeface="Segoe UI" pitchFamily="34" charset="0"/>
                </a:rPr>
                <a:t>Excel についてさらに知りたい場合</a:t>
              </a:r>
              <a:endParaRPr lang="en-US" sz="2600" b="0">
                <a:latin typeface="Meiryo UI" panose="020B0604030504040204" pitchFamily="50" charset="-128"/>
                <a:ea typeface="Meiryo UI" panose="020B0604030504040204" pitchFamily="50" charset="-128"/>
                <a:cs typeface="Segoe UI" pitchFamily="34" charset="0"/>
              </a:endParaRPr>
            </a:p>
          </xdr:txBody>
        </xdr:sp>
        <xdr:pic>
          <xdr:nvPicPr>
            <xdr:cNvPr id="16" name="図 15" descr="[操作アシスト] ボタン">
              <a:extLst>
                <a:ext uri="{FF2B5EF4-FFF2-40B4-BE49-F238E27FC236}">
                  <a16:creationId xmlns:a16="http://schemas.microsoft.com/office/drawing/2014/main" id="{D94DD38E-61BD-4F70-B780-E7D20C296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1965" y="1468036"/>
              <a:ext cx="1012148" cy="942779"/>
            </a:xfrm>
            <a:prstGeom prst="rect">
              <a:avLst/>
            </a:prstGeom>
          </xdr:spPr>
        </xdr:pic>
        <xdr:sp macro="" textlink="">
          <xdr:nvSpPr>
            <xdr:cNvPr id="17" name="ようこそメッセージ" descr="[操作アシスト] ボタンをクリックして、調べたい操作を入力してください">
              <a:extLst>
                <a:ext uri="{FF2B5EF4-FFF2-40B4-BE49-F238E27FC236}">
                  <a16:creationId xmlns:a16="http://schemas.microsoft.com/office/drawing/2014/main" id="{8DC29258-7692-4EC3-A137-DBE11C8D7164}"/>
                </a:ext>
              </a:extLst>
            </xdr:cNvPr>
            <xdr:cNvSpPr txBox="1"/>
          </xdr:nvSpPr>
          <xdr:spPr>
            <a:xfrm>
              <a:off x="762520" y="1762816"/>
              <a:ext cx="5828780" cy="1170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 sz="1600" b="0" i="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a:t>
              </a:r>
              <a:r>
                <a:rPr lang="ja" sz="1600" b="1" i="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操作アシスト</a:t>
              </a:r>
              <a:r>
                <a:rPr lang="ja" sz="1600" b="0" i="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a:t>
              </a:r>
              <a:r>
                <a:rPr lang="en-US" alt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   </a:t>
              </a:r>
              <a:r>
                <a:rPr 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 </a:t>
              </a:r>
              <a:r>
                <a:rPr lang="en-US" alt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            </a:t>
              </a:r>
              <a:r>
                <a:rPr lang="ja" sz="1600" b="0" i="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Light" panose="020B0502040204020203" pitchFamily="34" charset="0"/>
                </a:rPr>
                <a:t>ボタンをクリックして、調べたい操作を入力してください。</a:t>
              </a:r>
            </a:p>
          </xdr:txBody>
        </xdr:sp>
        <xdr:pic>
          <xdr:nvPicPr>
            <xdr:cNvPr id="18" name="図 17">
              <a:extLst>
                <a:ext uri="{FF2B5EF4-FFF2-40B4-BE49-F238E27FC236}">
                  <a16:creationId xmlns:a16="http://schemas.microsoft.com/office/drawing/2014/main" id="{9B50A1A9-F1D3-408A-B322-DBDDB7D8EFEE}"/>
                </a:ext>
              </a:extLst>
            </xdr:cNvPr>
            <xdr:cNvPicPr>
              <a:picLocks noChangeAspect="1"/>
            </xdr:cNvPicPr>
          </xdr:nvPicPr>
          <xdr:blipFill>
            <a:blip xmlns:r="http://schemas.openxmlformats.org/officeDocument/2006/relationships" r:embed="rId2"/>
            <a:stretch>
              <a:fillRect/>
            </a:stretch>
          </xdr:blipFill>
          <xdr:spPr>
            <a:xfrm>
              <a:off x="6621728" y="1844959"/>
              <a:ext cx="2262661" cy="769703"/>
            </a:xfrm>
            <a:prstGeom prst="rect">
              <a:avLst/>
            </a:prstGeom>
          </xdr:spPr>
        </xdr:pic>
        <xdr:cxnSp macro="">
          <xdr:nvCxnSpPr>
            <xdr:cNvPr id="19" name="直線​​コネクタ 44" descr="装飾線">
              <a:extLst>
                <a:ext uri="{FF2B5EF4-FFF2-40B4-BE49-F238E27FC236}">
                  <a16:creationId xmlns:a16="http://schemas.microsoft.com/office/drawing/2014/main" id="{33C0D805-B0A7-49C8-9C9D-EBFD776297D0}"/>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descr="詳細情報">
              <a:hlinkClick xmlns:r="http://schemas.openxmlformats.org/officeDocument/2006/relationships" r:id="rId3" tooltip="詳細情報を参照するときに選択します"/>
              <a:extLst>
                <a:ext uri="{FF2B5EF4-FFF2-40B4-BE49-F238E27FC236}">
                  <a16:creationId xmlns:a16="http://schemas.microsoft.com/office/drawing/2014/main" id="{36A146BD-E9A3-4D8B-99A8-E3C74AD0E7FB}"/>
                </a:ext>
              </a:extLst>
            </xdr:cNvPr>
            <xdr:cNvSpPr txBox="1"/>
          </xdr:nvSpPr>
          <xdr:spPr>
            <a:xfrm>
              <a:off x="4681998" y="4352925"/>
              <a:ext cx="1680702"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ja-JP" altLang="en-US"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詳細情報 </a:t>
              </a:r>
              <a:r>
                <a:rPr lang="en-US" altLang="ja-JP"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a:t>
              </a:r>
              <a:r>
                <a:rPr lang="ja-JP" altLang="en-US"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英語のみ</a:t>
              </a:r>
              <a:r>
                <a:rPr lang="en-US" altLang="ja-JP"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a:t>
              </a:r>
              <a:endParaRPr lang="en-US" sz="1200" u="sng">
                <a:solidFill>
                  <a:schemeClr val="tx1">
                    <a:lumMod val="75000"/>
                    <a:lumOff val="25000"/>
                  </a:schemeClr>
                </a:solidFill>
                <a:latin typeface="Meiryo UI" panose="020B0604030504040204" pitchFamily="50" charset="-128"/>
                <a:ea typeface="Meiryo UI" panose="020B0604030504040204" pitchFamily="50" charset="-128"/>
                <a:cs typeface="Segoe UI Semibold" panose="020B0702040204020203" pitchFamily="34" charset="0"/>
              </a:endParaRPr>
            </a:p>
          </xdr:txBody>
        </xdr:sp>
        <xdr:sp macro="" textlink="">
          <xdr:nvSpPr>
            <xdr:cNvPr id="21" name="テキスト ボックス 20" descr="詳細情報">
              <a:hlinkClick xmlns:r="http://schemas.openxmlformats.org/officeDocument/2006/relationships" r:id="rId4" tooltip="詳細情報を参照するときに選択します"/>
              <a:extLst>
                <a:ext uri="{FF2B5EF4-FFF2-40B4-BE49-F238E27FC236}">
                  <a16:creationId xmlns:a16="http://schemas.microsoft.com/office/drawing/2014/main" id="{9B47873D-08C8-48A3-BC6C-FDACA8A1D75C}"/>
                </a:ext>
              </a:extLst>
            </xdr:cNvPr>
            <xdr:cNvSpPr txBox="1"/>
          </xdr:nvSpPr>
          <xdr:spPr>
            <a:xfrm>
              <a:off x="7519742" y="4362449"/>
              <a:ext cx="1221386"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ja"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詳細情報</a:t>
              </a:r>
              <a:endParaRPr lang="en-US" sz="1200" u="sng">
                <a:solidFill>
                  <a:schemeClr val="tx1">
                    <a:lumMod val="75000"/>
                    <a:lumOff val="25000"/>
                  </a:schemeClr>
                </a:solidFill>
                <a:latin typeface="Meiryo UI" panose="020B0604030504040204" pitchFamily="50" charset="-128"/>
                <a:ea typeface="Meiryo UI" panose="020B0604030504040204" pitchFamily="50" charset="-128"/>
                <a:cs typeface="Segoe UI Semibold" panose="020B0702040204020203" pitchFamily="34" charset="0"/>
              </a:endParaRPr>
            </a:p>
          </xdr:txBody>
        </xdr:sp>
        <xdr:sp macro="" textlink="">
          <xdr:nvSpPr>
            <xdr:cNvPr id="22" name="テキスト ボックス 21" descr="コミュニティ&#10;質問したり、他の Excel ファンと交流したりします">
              <a:extLst>
                <a:ext uri="{FF2B5EF4-FFF2-40B4-BE49-F238E27FC236}">
                  <a16:creationId xmlns:a16="http://schemas.microsoft.com/office/drawing/2014/main" id="{F91F528F-E7D5-492D-B765-FE6E697AB8A2}"/>
                </a:ext>
              </a:extLst>
            </xdr:cNvPr>
            <xdr:cNvSpPr txBox="1"/>
          </xdr:nvSpPr>
          <xdr:spPr>
            <a:xfrm>
              <a:off x="4681998" y="3314700"/>
              <a:ext cx="1566402" cy="895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ja" sz="140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コミュニティ</a:t>
              </a:r>
            </a:p>
            <a:p>
              <a:pPr algn="l" rtl="0"/>
              <a:r>
                <a:rPr lang="ja"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質問したり、他の Excel ファンと交流したりします。</a:t>
              </a:r>
            </a:p>
          </xdr:txBody>
        </xdr:sp>
        <xdr:sp macro="" textlink="">
          <xdr:nvSpPr>
            <xdr:cNvPr id="23" name="テキスト ボックス 22" descr="その他の新機能&#10;Office 365 サブスクライバーは、更新プログラムと新機能を継続的に取得できます">
              <a:extLst>
                <a:ext uri="{FF2B5EF4-FFF2-40B4-BE49-F238E27FC236}">
                  <a16:creationId xmlns:a16="http://schemas.microsoft.com/office/drawing/2014/main" id="{0C892808-70A9-49BB-AFBF-0BA43439C8C4}"/>
                </a:ext>
              </a:extLst>
            </xdr:cNvPr>
            <xdr:cNvSpPr txBox="1"/>
          </xdr:nvSpPr>
          <xdr:spPr>
            <a:xfrm>
              <a:off x="7467600" y="3276599"/>
              <a:ext cx="1800225" cy="1133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ja" sz="140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その他の新機能</a:t>
              </a:r>
            </a:p>
            <a:p>
              <a:pPr algn="l" rtl="0"/>
              <a:r>
                <a:rPr lang="ja"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Office 365 サブスクライバーは、更新プログラムと新機能を継続的に取得できます。</a:t>
              </a:r>
              <a:endParaRPr lang="en-US" sz="110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pic>
          <xdr:nvPicPr>
            <xdr:cNvPr id="24" name="図 23" descr="コミュニティ">
              <a:extLst>
                <a:ext uri="{FF2B5EF4-FFF2-40B4-BE49-F238E27FC236}">
                  <a16:creationId xmlns:a16="http://schemas.microsoft.com/office/drawing/2014/main" id="{19D33E5B-5D2B-43B9-A364-8E7073A97E22}"/>
                </a:ext>
              </a:extLst>
            </xdr:cNvPr>
            <xdr:cNvPicPr>
              <a:picLocks noChangeAspect="1"/>
            </xdr:cNvPicPr>
          </xdr:nvPicPr>
          <xdr:blipFill>
            <a:blip xmlns:r="http://schemas.openxmlformats.org/officeDocument/2006/relationships" r:embed="rId5"/>
            <a:stretch>
              <a:fillRect/>
            </a:stretch>
          </xdr:blipFill>
          <xdr:spPr>
            <a:xfrm>
              <a:off x="3743325" y="3467216"/>
              <a:ext cx="926984" cy="774603"/>
            </a:xfrm>
            <a:prstGeom prst="rect">
              <a:avLst/>
            </a:prstGeom>
          </xdr:spPr>
        </xdr:pic>
      </xdr:grpSp>
      <xdr:grpSp>
        <xdr:nvGrpSpPr>
          <xdr:cNvPr id="5" name="グループ 56" descr="その他の新機能">
            <a:extLst>
              <a:ext uri="{FF2B5EF4-FFF2-40B4-BE49-F238E27FC236}">
                <a16:creationId xmlns:a16="http://schemas.microsoft.com/office/drawing/2014/main" id="{8C481127-35BF-4707-A4EA-12C950BAD656}"/>
              </a:ext>
            </a:extLst>
          </xdr:cNvPr>
          <xdr:cNvGrpSpPr/>
        </xdr:nvGrpSpPr>
        <xdr:grpSpPr>
          <a:xfrm>
            <a:off x="6431838" y="3461037"/>
            <a:ext cx="974505" cy="786961"/>
            <a:chOff x="6431838" y="3592566"/>
            <a:chExt cx="974505" cy="786961"/>
          </a:xfrm>
        </xdr:grpSpPr>
        <xdr:pic>
          <xdr:nvPicPr>
            <xdr:cNvPr id="6" name="グラフィック 48" descr="新聞">
              <a:extLst>
                <a:ext uri="{FF2B5EF4-FFF2-40B4-BE49-F238E27FC236}">
                  <a16:creationId xmlns:a16="http://schemas.microsoft.com/office/drawing/2014/main" id="{C3C91618-4A3B-4CD8-A8DA-96D42B8B451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587451" y="3769928"/>
              <a:ext cx="669283" cy="609599"/>
            </a:xfrm>
            <a:prstGeom prst="rect">
              <a:avLst/>
            </a:prstGeom>
          </xdr:spPr>
        </xdr:pic>
        <xdr:grpSp>
          <xdr:nvGrpSpPr>
            <xdr:cNvPr id="7" name="グループ 55" descr="放射状線">
              <a:extLst>
                <a:ext uri="{FF2B5EF4-FFF2-40B4-BE49-F238E27FC236}">
                  <a16:creationId xmlns:a16="http://schemas.microsoft.com/office/drawing/2014/main" id="{AD29E895-955D-48B8-890B-8F2BCAA5D65F}"/>
                </a:ext>
              </a:extLst>
            </xdr:cNvPr>
            <xdr:cNvGrpSpPr/>
          </xdr:nvGrpSpPr>
          <xdr:grpSpPr>
            <a:xfrm>
              <a:off x="6431838" y="3592566"/>
              <a:ext cx="974505" cy="414995"/>
              <a:chOff x="6431838" y="3592566"/>
              <a:chExt cx="974505" cy="414995"/>
            </a:xfrm>
          </xdr:grpSpPr>
          <xdr:cxnSp macro="">
            <xdr:nvCxnSpPr>
              <xdr:cNvPr id="8" name="直線​​コネクタ 50" descr="線">
                <a:extLst>
                  <a:ext uri="{FF2B5EF4-FFF2-40B4-BE49-F238E27FC236}">
                    <a16:creationId xmlns:a16="http://schemas.microsoft.com/office/drawing/2014/main" id="{B8AA339B-CD14-47D9-ABBE-4BBF4ED560F4}"/>
                  </a:ext>
                </a:extLst>
              </xdr:cNvPr>
              <xdr:cNvCxnSpPr/>
            </xdr:nvCxnSpPr>
            <xdr:spPr>
              <a:xfrm>
                <a:off x="651181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51" descr="線">
                <a:extLst>
                  <a:ext uri="{FF2B5EF4-FFF2-40B4-BE49-F238E27FC236}">
                    <a16:creationId xmlns:a16="http://schemas.microsoft.com/office/drawing/2014/main" id="{BAE60032-1EF0-4057-B76C-AE1410323532}"/>
                  </a:ext>
                </a:extLst>
              </xdr:cNvPr>
              <xdr:cNvCxnSpPr/>
            </xdr:nvCxnSpPr>
            <xdr:spPr>
              <a:xfrm>
                <a:off x="688624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52" descr="線">
                <a:extLst>
                  <a:ext uri="{FF2B5EF4-FFF2-40B4-BE49-F238E27FC236}">
                    <a16:creationId xmlns:a16="http://schemas.microsoft.com/office/drawing/2014/main" id="{5E948020-FF2E-4A9F-84D7-D34876F0E16B}"/>
                  </a:ext>
                </a:extLst>
              </xdr:cNvPr>
              <xdr:cNvCxnSpPr/>
            </xdr:nvCxnSpPr>
            <xdr:spPr>
              <a:xfrm flipH="1">
                <a:off x="716871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53" descr="線">
                <a:extLst>
                  <a:ext uri="{FF2B5EF4-FFF2-40B4-BE49-F238E27FC236}">
                    <a16:creationId xmlns:a16="http://schemas.microsoft.com/office/drawing/2014/main" id="{479C48BF-03D9-4468-9B25-3869C5494746}"/>
                  </a:ext>
                </a:extLst>
              </xdr:cNvPr>
              <xdr:cNvCxnSpPr/>
            </xdr:nvCxnSpPr>
            <xdr:spPr>
              <a:xfrm rot="5400000">
                <a:off x="650524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54" descr="線">
                <a:extLst>
                  <a:ext uri="{FF2B5EF4-FFF2-40B4-BE49-F238E27FC236}">
                    <a16:creationId xmlns:a16="http://schemas.microsoft.com/office/drawing/2014/main" id="{07D5DCDF-A631-4C22-B038-F86FB9F14FEB}"/>
                  </a:ext>
                </a:extLst>
              </xdr:cNvPr>
              <xdr:cNvCxnSpPr/>
            </xdr:nvCxnSpPr>
            <xdr:spPr>
              <a:xfrm rot="5400000">
                <a:off x="733293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grpSp>
    <xdr:clientData/>
  </xdr:oneCellAnchor>
  <xdr:twoCellAnchor>
    <xdr:from>
      <xdr:col>1</xdr:col>
      <xdr:colOff>1085850</xdr:colOff>
      <xdr:row>20</xdr:row>
      <xdr:rowOff>161925</xdr:rowOff>
    </xdr:from>
    <xdr:to>
      <xdr:col>1</xdr:col>
      <xdr:colOff>2308094</xdr:colOff>
      <xdr:row>22</xdr:row>
      <xdr:rowOff>104775</xdr:rowOff>
    </xdr:to>
    <xdr:sp macro="" textlink="">
      <xdr:nvSpPr>
        <xdr:cNvPr id="27" name="TextBox 37" descr="Learn more">
          <a:hlinkClick xmlns:r="http://schemas.openxmlformats.org/officeDocument/2006/relationships" r:id="rId8" tooltip="詳細情報を参照するときに選択します"/>
          <a:extLst>
            <a:ext uri="{FF2B5EF4-FFF2-40B4-BE49-F238E27FC236}">
              <a16:creationId xmlns:a16="http://schemas.microsoft.com/office/drawing/2014/main" id="{1476C3AF-1578-4451-A811-6D926DF493F2}"/>
            </a:ext>
          </a:extLst>
        </xdr:cNvPr>
        <xdr:cNvSpPr txBox="1"/>
      </xdr:nvSpPr>
      <xdr:spPr>
        <a:xfrm>
          <a:off x="1524000" y="4162425"/>
          <a:ext cx="304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200" u="sng" baseline="0">
              <a:solidFill>
                <a:srgbClr val="217346"/>
              </a:solidFill>
              <a:effectLst/>
              <a:latin typeface="Meiryo UI" panose="020B0604030504040204" pitchFamily="50" charset="-128"/>
              <a:ea typeface="Meiryo UI" panose="020B0604030504040204" pitchFamily="50" charset="-128"/>
              <a:cs typeface="Segoe UI Semibold" panose="020B0702040204020203" pitchFamily="34" charset="0"/>
            </a:rPr>
            <a:t>詳細情報</a:t>
          </a:r>
          <a:endParaRPr lang="en-US" sz="1200" u="sng">
            <a:solidFill>
              <a:schemeClr val="tx1">
                <a:lumMod val="75000"/>
                <a:lumOff val="25000"/>
              </a:schemeClr>
            </a:solidFill>
            <a:latin typeface="Meiryo UI" panose="020B0604030504040204" pitchFamily="50" charset="-128"/>
            <a:ea typeface="Meiryo UI" panose="020B0604030504040204" pitchFamily="50" charset="-128"/>
            <a:cs typeface="Segoe UI Semibold" panose="020B0702040204020203" pitchFamily="34" charset="0"/>
          </a:endParaRPr>
        </a:p>
      </xdr:txBody>
    </xdr:sp>
    <xdr:clientData/>
  </xdr:twoCellAnchor>
  <xdr:twoCellAnchor>
    <xdr:from>
      <xdr:col>1</xdr:col>
      <xdr:colOff>1085850</xdr:colOff>
      <xdr:row>15</xdr:row>
      <xdr:rowOff>28575</xdr:rowOff>
    </xdr:from>
    <xdr:to>
      <xdr:col>1</xdr:col>
      <xdr:colOff>2895600</xdr:colOff>
      <xdr:row>21</xdr:row>
      <xdr:rowOff>68528</xdr:rowOff>
    </xdr:to>
    <xdr:sp macro="" textlink="">
      <xdr:nvSpPr>
        <xdr:cNvPr id="28" name="TextBox 49" descr="LinkedIn ラーニング&#10;ビデオ コース—初心者から上級者まですべてのレベル。 自分のペースで進めてください">
          <a:extLst>
            <a:ext uri="{FF2B5EF4-FFF2-40B4-BE49-F238E27FC236}">
              <a16:creationId xmlns:a16="http://schemas.microsoft.com/office/drawing/2014/main" id="{2F73EBE9-292F-44C8-8230-AC4B41936727}"/>
            </a:ext>
          </a:extLst>
        </xdr:cNvPr>
        <xdr:cNvSpPr txBox="1"/>
      </xdr:nvSpPr>
      <xdr:spPr>
        <a:xfrm>
          <a:off x="1524000" y="3028950"/>
          <a:ext cx="0" cy="1240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LinkedIn </a:t>
          </a:r>
          <a:r>
            <a:rPr lang="ja-JP" altLang="en-US" sz="1400" baseline="0">
              <a:solidFill>
                <a:srgbClr val="217346"/>
              </a:solidFill>
              <a:effectLst/>
              <a:latin typeface="Meiryo UI" panose="020B0604030504040204" pitchFamily="50" charset="-128"/>
              <a:ea typeface="Meiryo UI" panose="020B0604030504040204" pitchFamily="50" charset="-128"/>
              <a:cs typeface="Segoe UI Light" panose="020B0502040204020203" pitchFamily="34" charset="0"/>
            </a:rPr>
            <a:t>ラーニング</a:t>
          </a:r>
          <a:endParaRPr lang="en-US" sz="14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endParaRPr>
        </a:p>
        <a:p>
          <a:pPr algn="l"/>
          <a:r>
            <a:rPr lang="ja-JP" alt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ビデオ コース</a:t>
          </a:r>
          <a:r>
            <a:rPr lang="en-US" altLang="ja-JP"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a:t>
          </a:r>
          <a:r>
            <a:rPr lang="ja-JP" alt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初心者から上級者まですべてのレベル。</a:t>
          </a:r>
          <a:r>
            <a:rPr 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 </a:t>
          </a:r>
          <a:r>
            <a:rPr lang="ja-JP" alt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rPr>
            <a:t>自分のペースで進めてください。</a:t>
          </a:r>
          <a:endParaRPr lang="en-US" sz="1100" baseline="0">
            <a:solidFill>
              <a:schemeClr val="tx1">
                <a:lumMod val="75000"/>
                <a:lumOff val="25000"/>
              </a:schemeClr>
            </a:solidFill>
            <a:effectLst/>
            <a:latin typeface="Meiryo UI" panose="020B0604030504040204" pitchFamily="50" charset="-128"/>
            <a:ea typeface="Meiryo UI" panose="020B0604030504040204" pitchFamily="50" charset="-128"/>
            <a:cs typeface="Segoe UI" panose="020B0502040204020203" pitchFamily="34" charset="0"/>
          </a:endParaRPr>
        </a:p>
      </xdr:txBody>
    </xdr:sp>
    <xdr:clientData/>
  </xdr:twoCellAnchor>
  <xdr:twoCellAnchor>
    <xdr:from>
      <xdr:col>1</xdr:col>
      <xdr:colOff>152401</xdr:colOff>
      <xdr:row>16</xdr:row>
      <xdr:rowOff>136857</xdr:rowOff>
    </xdr:from>
    <xdr:to>
      <xdr:col>1</xdr:col>
      <xdr:colOff>1047751</xdr:colOff>
      <xdr:row>19</xdr:row>
      <xdr:rowOff>165433</xdr:rowOff>
    </xdr:to>
    <xdr:pic>
      <xdr:nvPicPr>
        <xdr:cNvPr id="29" name="Picture 59" descr="Computer">
          <a:extLst>
            <a:ext uri="{FF2B5EF4-FFF2-40B4-BE49-F238E27FC236}">
              <a16:creationId xmlns:a16="http://schemas.microsoft.com/office/drawing/2014/main" id="{7715B973-E01E-4BAB-A252-3F2B8D124E4E}"/>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a:stretch/>
      </xdr:blipFill>
      <xdr:spPr>
        <a:xfrm>
          <a:off x="914401" y="3337257"/>
          <a:ext cx="609600" cy="628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730776</xdr:colOff>
      <xdr:row>40</xdr:row>
      <xdr:rowOff>89000</xdr:rowOff>
    </xdr:from>
    <xdr:to>
      <xdr:col>6</xdr:col>
      <xdr:colOff>219217</xdr:colOff>
      <xdr:row>41</xdr:row>
      <xdr:rowOff>86653</xdr:rowOff>
    </xdr:to>
    <xdr:pic>
      <xdr:nvPicPr>
        <xdr:cNvPr id="2" name="ステータス バーのグラフィック">
          <a:extLst>
            <a:ext uri="{FF2B5EF4-FFF2-40B4-BE49-F238E27FC236}">
              <a16:creationId xmlns:a16="http://schemas.microsoft.com/office/drawing/2014/main" id="{7B6A10A2-9037-4C6E-A67A-AE81416137DB}"/>
            </a:ext>
          </a:extLst>
        </xdr:cNvPr>
        <xdr:cNvPicPr>
          <a:picLocks noChangeAspect="1"/>
        </xdr:cNvPicPr>
      </xdr:nvPicPr>
      <xdr:blipFill>
        <a:blip xmlns:r="http://schemas.openxmlformats.org/officeDocument/2006/relationships" r:embed="rId1"/>
        <a:stretch>
          <a:fillRect/>
        </a:stretch>
      </xdr:blipFill>
      <xdr:spPr>
        <a:xfrm>
          <a:off x="3778776" y="8090000"/>
          <a:ext cx="1012441" cy="197678"/>
        </a:xfrm>
        <a:prstGeom prst="rect">
          <a:avLst/>
        </a:prstGeom>
      </xdr:spPr>
    </xdr:pic>
    <xdr:clientData/>
  </xdr:twoCellAnchor>
  <xdr:oneCellAnchor>
    <xdr:from>
      <xdr:col>0</xdr:col>
      <xdr:colOff>304800</xdr:colOff>
      <xdr:row>93</xdr:row>
      <xdr:rowOff>9525</xdr:rowOff>
    </xdr:from>
    <xdr:ext cx="5695950" cy="3863975"/>
    <xdr:grpSp>
      <xdr:nvGrpSpPr>
        <xdr:cNvPr id="3" name="Web 上のその他の情報" descr="Web 上のその他の情報。Web へのリンクが含まれています。&#10;ページのトップへ&#10;次の手順へ">
          <a:extLst>
            <a:ext uri="{FF2B5EF4-FFF2-40B4-BE49-F238E27FC236}">
              <a16:creationId xmlns:a16="http://schemas.microsoft.com/office/drawing/2014/main" id="{CC2D25E9-B067-4001-8FFA-E03B717AABE4}"/>
            </a:ext>
          </a:extLst>
        </xdr:cNvPr>
        <xdr:cNvGrpSpPr/>
      </xdr:nvGrpSpPr>
      <xdr:grpSpPr>
        <a:xfrm>
          <a:off x="304800" y="18297525"/>
          <a:ext cx="5695950" cy="3863975"/>
          <a:chOff x="323850" y="16837043"/>
          <a:chExt cx="5737224" cy="3702054"/>
        </a:xfrm>
      </xdr:grpSpPr>
      <xdr:sp macro="" textlink="">
        <xdr:nvSpPr>
          <xdr:cNvPr id="4" name="四角形 139">
            <a:extLst>
              <a:ext uri="{FF2B5EF4-FFF2-40B4-BE49-F238E27FC236}">
                <a16:creationId xmlns:a16="http://schemas.microsoft.com/office/drawing/2014/main" id="{FDDBDD22-5B73-44E7-AC75-200811B87F32}"/>
              </a:ext>
            </a:extLst>
          </xdr:cNvPr>
          <xdr:cNvSpPr/>
        </xdr:nvSpPr>
        <xdr:spPr>
          <a:xfrm>
            <a:off x="323850" y="16837043"/>
            <a:ext cx="5737224" cy="37020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 name="手順" descr="Web 上のその他の情報&#10;">
            <a:extLst>
              <a:ext uri="{FF2B5EF4-FFF2-40B4-BE49-F238E27FC236}">
                <a16:creationId xmlns:a16="http://schemas.microsoft.com/office/drawing/2014/main" id="{AB826DEF-F06A-4846-AD9D-DBCA42CD476A}"/>
              </a:ext>
            </a:extLst>
          </xdr:cNvPr>
          <xdr:cNvSpPr txBox="1"/>
        </xdr:nvSpPr>
        <xdr:spPr>
          <a:xfrm>
            <a:off x="555599"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6" name="直線​​コネクタ 141" descr="装飾線">
            <a:extLst>
              <a:ext uri="{FF2B5EF4-FFF2-40B4-BE49-F238E27FC236}">
                <a16:creationId xmlns:a16="http://schemas.microsoft.com/office/drawing/2014/main" id="{5EB00A17-0FC1-49DA-844B-BF92BECEC711}"/>
              </a:ext>
            </a:extLst>
          </xdr:cNvPr>
          <xdr:cNvCxnSpPr>
            <a:cxnSpLocks/>
          </xdr:cNvCxnSpPr>
        </xdr:nvCxnSpPr>
        <xdr:spPr>
          <a:xfrm>
            <a:off x="558774"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次へ] ボタン" descr="ページのトップへ。セル A1 へのハイパーリンクが設定されています">
            <a:hlinkClick xmlns:r="http://schemas.openxmlformats.org/officeDocument/2006/relationships" r:id="rId2" tooltip="このワークシートのセル A1 に戻るときに選択します"/>
            <a:extLst>
              <a:ext uri="{FF2B5EF4-FFF2-40B4-BE49-F238E27FC236}">
                <a16:creationId xmlns:a16="http://schemas.microsoft.com/office/drawing/2014/main" id="{8936B2AE-A79B-491C-BECD-B8FF74498646}"/>
              </a:ext>
            </a:extLst>
          </xdr:cNvPr>
          <xdr:cNvSpPr/>
        </xdr:nvSpPr>
        <xdr:spPr>
          <a:xfrm>
            <a:off x="558774" y="19758802"/>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8" name="直線​​コネクタ 143" descr="装飾線">
            <a:extLst>
              <a:ext uri="{FF2B5EF4-FFF2-40B4-BE49-F238E27FC236}">
                <a16:creationId xmlns:a16="http://schemas.microsoft.com/office/drawing/2014/main" id="{A61D2B5A-7451-4F5C-A695-20DC6D2C8EA5}"/>
              </a:ext>
            </a:extLst>
          </xdr:cNvPr>
          <xdr:cNvCxnSpPr>
            <a:cxnSpLocks/>
          </xdr:cNvCxnSpPr>
        </xdr:nvCxnSpPr>
        <xdr:spPr>
          <a:xfrm>
            <a:off x="558774" y="1951039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次へ] ボタン" descr="[次の手順へ] ボタン。次のワーク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9F5F743F-DD6B-437E-BE67-089AB5050182}"/>
              </a:ext>
            </a:extLst>
          </xdr:cNvPr>
          <xdr:cNvSpPr/>
        </xdr:nvSpPr>
        <xdr:spPr>
          <a:xfrm>
            <a:off x="4658995" y="19942951"/>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10" name="手順" descr="SUM 関数の詳細。Web へのハイパーリンクが設定されています&#10;&#10;">
            <a:hlinkClick xmlns:r="http://schemas.openxmlformats.org/officeDocument/2006/relationships" r:id="rId4" tooltip="SUM 関数の詳細について Web を参照するときに選択します"/>
            <a:extLst>
              <a:ext uri="{FF2B5EF4-FFF2-40B4-BE49-F238E27FC236}">
                <a16:creationId xmlns:a16="http://schemas.microsoft.com/office/drawing/2014/main" id="{6F8A9F7A-EB03-4E49-81A0-2EFB648DD617}"/>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 関数の詳細</a:t>
            </a:r>
          </a:p>
        </xdr:txBody>
      </xdr:sp>
      <xdr:pic>
        <xdr:nvPicPr>
          <xdr:cNvPr id="11" name="グラフィック 22" descr="矢印">
            <a:hlinkClick xmlns:r="http://schemas.openxmlformats.org/officeDocument/2006/relationships" r:id="rId4" tooltip="Web で詳細情報を参照するときに選択します"/>
            <a:extLst>
              <a:ext uri="{FF2B5EF4-FFF2-40B4-BE49-F238E27FC236}">
                <a16:creationId xmlns:a16="http://schemas.microsoft.com/office/drawing/2014/main" id="{6A28AA4E-6B4A-4BCD-A380-F9F77766A81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517562"/>
            <a:ext cx="495829" cy="429422"/>
          </a:xfrm>
          <a:prstGeom prst="rect">
            <a:avLst/>
          </a:prstGeom>
        </xdr:spPr>
      </xdr:pic>
      <xdr:sp macro="" textlink="">
        <xdr:nvSpPr>
          <xdr:cNvPr id="12" name="手順" descr="SUMIF 関数の詳細。Web へのハイパーリンクが設定されています&#10;">
            <a:hlinkClick xmlns:r="http://schemas.openxmlformats.org/officeDocument/2006/relationships" r:id="rId7" tooltip="SUMIF 関数の詳細について Web を参照するときに選択します"/>
            <a:extLst>
              <a:ext uri="{FF2B5EF4-FFF2-40B4-BE49-F238E27FC236}">
                <a16:creationId xmlns:a16="http://schemas.microsoft.com/office/drawing/2014/main" id="{4537E364-CC1C-470B-BC20-705F0C9AC822}"/>
              </a:ext>
            </a:extLst>
          </xdr:cNvPr>
          <xdr:cNvSpPr txBox="1"/>
        </xdr:nvSpPr>
        <xdr:spPr>
          <a:xfrm>
            <a:off x="1003908" y="18058397"/>
            <a:ext cx="20186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SUMIF 関数の詳細</a:t>
            </a:r>
          </a:p>
        </xdr:txBody>
      </xdr:sp>
      <xdr:pic>
        <xdr:nvPicPr>
          <xdr:cNvPr id="13" name="グラフィック 22" descr="矢印">
            <a:hlinkClick xmlns:r="http://schemas.openxmlformats.org/officeDocument/2006/relationships" r:id="rId7" tooltip="Web で詳細情報を参照するときに選択します"/>
            <a:extLst>
              <a:ext uri="{FF2B5EF4-FFF2-40B4-BE49-F238E27FC236}">
                <a16:creationId xmlns:a16="http://schemas.microsoft.com/office/drawing/2014/main" id="{7246C15C-4050-472D-B3AC-E5E670787C0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956370"/>
            <a:ext cx="495829" cy="435772"/>
          </a:xfrm>
          <a:prstGeom prst="rect">
            <a:avLst/>
          </a:prstGeom>
        </xdr:spPr>
      </xdr:pic>
      <xdr:sp macro="" textlink="">
        <xdr:nvSpPr>
          <xdr:cNvPr id="14" name="手順" descr="Excel を電卓として使用する。Web へのハイパーリンクが設定されています&#10;">
            <a:hlinkClick xmlns:r="http://schemas.openxmlformats.org/officeDocument/2006/relationships" r:id="rId8" tooltip="Excel を電卓として使用する方法について Web を参照するときに選択します"/>
            <a:extLst>
              <a:ext uri="{FF2B5EF4-FFF2-40B4-BE49-F238E27FC236}">
                <a16:creationId xmlns:a16="http://schemas.microsoft.com/office/drawing/2014/main" id="{14446EEB-A530-44D6-B219-217B652584D5}"/>
              </a:ext>
            </a:extLst>
          </xdr:cNvPr>
          <xdr:cNvSpPr txBox="1"/>
        </xdr:nvSpPr>
        <xdr:spPr>
          <a:xfrm>
            <a:off x="1003908" y="18506516"/>
            <a:ext cx="2018692"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を電卓として使用する</a:t>
            </a:r>
          </a:p>
        </xdr:txBody>
      </xdr:sp>
      <xdr:pic>
        <xdr:nvPicPr>
          <xdr:cNvPr id="15" name="グラフィック 22" descr="矢印">
            <a:hlinkClick xmlns:r="http://schemas.openxmlformats.org/officeDocument/2006/relationships" r:id="rId9" tooltip="Web で詳細情報を参照するときに選択します"/>
            <a:extLst>
              <a:ext uri="{FF2B5EF4-FFF2-40B4-BE49-F238E27FC236}">
                <a16:creationId xmlns:a16="http://schemas.microsoft.com/office/drawing/2014/main" id="{37E6C2DC-7EE2-4264-8234-F0F5F3D25A4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8410828"/>
            <a:ext cx="495829" cy="429422"/>
          </a:xfrm>
          <a:prstGeom prst="rect">
            <a:avLst/>
          </a:prstGeom>
        </xdr:spPr>
      </xdr:pic>
      <xdr:sp macro="" textlink="">
        <xdr:nvSpPr>
          <xdr:cNvPr id="16" name="手順" descr="Excel の無料オンライン トレーニング。Web へのハイパーリンクが設定されています&#10;">
            <a:hlinkClick xmlns:r="http://schemas.openxmlformats.org/officeDocument/2006/relationships" r:id="rId10" tooltip="Excel の無料オンライン トレーニングについて Web を参照するときに選択します"/>
            <a:extLst>
              <a:ext uri="{FF2B5EF4-FFF2-40B4-BE49-F238E27FC236}">
                <a16:creationId xmlns:a16="http://schemas.microsoft.com/office/drawing/2014/main" id="{BADC848F-3BB9-4F7F-9F8A-F427D0A8F573}"/>
              </a:ext>
            </a:extLst>
          </xdr:cNvPr>
          <xdr:cNvSpPr txBox="1"/>
        </xdr:nvSpPr>
        <xdr:spPr>
          <a:xfrm>
            <a:off x="1016608" y="18952686"/>
            <a:ext cx="2310171"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の無料オンライン トレーニング</a:t>
            </a:r>
          </a:p>
        </xdr:txBody>
      </xdr:sp>
      <xdr:pic>
        <xdr:nvPicPr>
          <xdr:cNvPr id="17" name="グラフィック 22" descr="矢印">
            <a:hlinkClick xmlns:r="http://schemas.openxmlformats.org/officeDocument/2006/relationships" r:id="rId10" tooltip="Web で詳細情報を参照するときに選択します"/>
            <a:extLst>
              <a:ext uri="{FF2B5EF4-FFF2-40B4-BE49-F238E27FC236}">
                <a16:creationId xmlns:a16="http://schemas.microsoft.com/office/drawing/2014/main" id="{9FE12D6D-3E8B-46B4-8437-7ADB1099948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48053" y="18857397"/>
            <a:ext cx="495829" cy="435772"/>
          </a:xfrm>
          <a:prstGeom prst="rect">
            <a:avLst/>
          </a:prstGeom>
        </xdr:spPr>
      </xdr:pic>
    </xdr:grpSp>
    <xdr:clientData/>
  </xdr:oneCellAnchor>
  <xdr:oneCellAnchor>
    <xdr:from>
      <xdr:col>2</xdr:col>
      <xdr:colOff>104771</xdr:colOff>
      <xdr:row>77</xdr:row>
      <xdr:rowOff>168572</xdr:rowOff>
    </xdr:from>
    <xdr:ext cx="3598961" cy="1866616"/>
    <xdr:grpSp>
      <xdr:nvGrpSpPr>
        <xdr:cNvPr id="18" name="補足情報" descr="補足情報&#10;このセルをダブルクリックすると、数式が異なることがわかります。特に、集計の条件は、50 以上を意味する &quot;&gt; = 50&quot; です。50 以下を表す &quot;&lt; = 50&quot; など、使用できる演算子が他にもあります。50 と等しくないことを表す &quot;&lt;&gt; 50&quot; もあります&#10;">
          <a:extLst>
            <a:ext uri="{FF2B5EF4-FFF2-40B4-BE49-F238E27FC236}">
              <a16:creationId xmlns:a16="http://schemas.microsoft.com/office/drawing/2014/main" id="{0E344435-9040-4063-B5C4-7741D06EEDA1}"/>
            </a:ext>
          </a:extLst>
        </xdr:cNvPr>
        <xdr:cNvGrpSpPr/>
      </xdr:nvGrpSpPr>
      <xdr:grpSpPr>
        <a:xfrm>
          <a:off x="6492871" y="15408572"/>
          <a:ext cx="3598961" cy="1866616"/>
          <a:chOff x="6778625" y="15498144"/>
          <a:chExt cx="3737251" cy="1792906"/>
        </a:xfrm>
      </xdr:grpSpPr>
      <xdr:sp macro="" textlink="">
        <xdr:nvSpPr>
          <xdr:cNvPr id="19" name="手順" descr="補足情報&#10;このセルをダブルクリックすると、数式が異なることがわかります。特に、集計の条件は、50 以上を意味する &quot;&gt; = 50&quot; です。50 以下を表す &quot;&lt; = 50&quot; など、使用できる演算子が他にもあります。50 と等しくないことを表す &quot;&lt;&gt; 50&quot; もあります&#10;">
            <a:extLst>
              <a:ext uri="{FF2B5EF4-FFF2-40B4-BE49-F238E27FC236}">
                <a16:creationId xmlns:a16="http://schemas.microsoft.com/office/drawing/2014/main" id="{AF14F307-2E30-4E66-9E95-B61F0396DBAF}"/>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このセルをダブルクリックすると、数式が異なることがわかります。特に、集計の条件は、50 以上を意味する "&gt; = 50" です。</a:t>
            </a:r>
            <a:r>
              <a:rPr lang="ja" sz="1100" b="0" i="1" kern="1200" baseline="0">
                <a:solidFill>
                  <a:schemeClr val="dk1"/>
                </a:solidFill>
                <a:effectLst/>
                <a:latin typeface="Meiryo UI" panose="020B0604030504040204" pitchFamily="50" charset="-128"/>
                <a:ea typeface="Meiryo UI" panose="020B0604030504040204" pitchFamily="50" charset="-128"/>
                <a:cs typeface="+mn-cs"/>
              </a:rPr>
              <a:t>50</a:t>
            </a:r>
            <a:r>
              <a:rPr lang="ja" sz="1100" b="0" i="0" kern="1200" baseline="0">
                <a:solidFill>
                  <a:schemeClr val="dk1"/>
                </a:solidFill>
                <a:effectLst/>
                <a:latin typeface="Meiryo UI" panose="020B0604030504040204" pitchFamily="50" charset="-128"/>
                <a:ea typeface="Meiryo UI" panose="020B0604030504040204" pitchFamily="50" charset="-128"/>
                <a:cs typeface="+mn-cs"/>
              </a:rPr>
              <a:t> 以下</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を表す </a:t>
            </a:r>
            <a:r>
              <a:rPr lang="ja" sz="1100" b="0" i="0" kern="1200" baseline="0">
                <a:solidFill>
                  <a:schemeClr val="dk1"/>
                </a:solidFill>
                <a:effectLst/>
                <a:latin typeface="Meiryo UI" panose="020B0604030504040204" pitchFamily="50" charset="-128"/>
                <a:ea typeface="Meiryo UI" panose="020B0604030504040204" pitchFamily="50" charset="-128"/>
                <a:cs typeface="+mn-cs"/>
              </a:rPr>
              <a:t>"&lt; = 50" </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など、使用できる演算子が他にもあります。50</a:t>
            </a:r>
            <a:r>
              <a:rPr lang="ja" sz="1100" b="0" i="0" kern="1200" baseline="0">
                <a:solidFill>
                  <a:schemeClr val="dk1"/>
                </a:solidFill>
                <a:effectLst/>
                <a:latin typeface="Meiryo UI" panose="020B0604030504040204" pitchFamily="50" charset="-128"/>
                <a:ea typeface="Meiryo UI" panose="020B0604030504040204" pitchFamily="50" charset="-128"/>
                <a:cs typeface="+mn-cs"/>
              </a:rPr>
              <a:t> と等しくない</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ことを表す </a:t>
            </a:r>
            <a:r>
              <a:rPr lang="ja" sz="1100" b="0" i="0" kern="1200" baseline="0">
                <a:solidFill>
                  <a:schemeClr val="dk1"/>
                </a:solidFill>
                <a:effectLst/>
                <a:latin typeface="Meiryo UI" panose="020B0604030504040204" pitchFamily="50" charset="-128"/>
                <a:ea typeface="Meiryo UI" panose="020B0604030504040204" pitchFamily="50" charset="-128"/>
                <a:cs typeface="+mn-cs"/>
              </a:rPr>
              <a:t>"&lt;&gt; 50" </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もあります。 </a:t>
            </a:r>
            <a:endParaRPr lang="en-US" sz="1100">
              <a:effectLst/>
              <a:latin typeface="Meiryo UI" panose="020B0604030504040204" pitchFamily="50" charset="-128"/>
              <a:ea typeface="Meiryo UI" panose="020B0604030504040204" pitchFamily="50" charset="-128"/>
            </a:endParaRPr>
          </a:p>
        </xdr:txBody>
      </xdr:sp>
      <xdr:pic>
        <xdr:nvPicPr>
          <xdr:cNvPr id="20" name="グラフィック 147" descr="眼鏡">
            <a:extLst>
              <a:ext uri="{FF2B5EF4-FFF2-40B4-BE49-F238E27FC236}">
                <a16:creationId xmlns:a16="http://schemas.microsoft.com/office/drawing/2014/main" id="{EAF45C5D-CE16-43F7-A455-62B273381E8C}"/>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778625" y="15665450"/>
            <a:ext cx="323347" cy="349115"/>
          </a:xfrm>
          <a:prstGeom prst="rect">
            <a:avLst/>
          </a:prstGeom>
        </xdr:spPr>
      </xdr:pic>
      <xdr:sp macro="" textlink="">
        <xdr:nvSpPr>
          <xdr:cNvPr id="21" name="フリーフォーム:図形 136" descr="矢印">
            <a:extLst>
              <a:ext uri="{FF2B5EF4-FFF2-40B4-BE49-F238E27FC236}">
                <a16:creationId xmlns:a16="http://schemas.microsoft.com/office/drawing/2014/main" id="{119728ED-2925-4F78-93F5-6BDB4FA6098B}"/>
              </a:ext>
            </a:extLst>
          </xdr:cNvPr>
          <xdr:cNvSpPr/>
        </xdr:nvSpPr>
        <xdr:spPr>
          <a:xfrm rot="5640000" flipV="1">
            <a:off x="8959802" y="14287853"/>
            <a:ext cx="345784" cy="2766365"/>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clientData/>
  </xdr:oneCellAnchor>
  <xdr:oneCellAnchor>
    <xdr:from>
      <xdr:col>0</xdr:col>
      <xdr:colOff>328822</xdr:colOff>
      <xdr:row>70</xdr:row>
      <xdr:rowOff>181413</xdr:rowOff>
    </xdr:from>
    <xdr:ext cx="5695950" cy="3981012"/>
    <xdr:grpSp>
      <xdr:nvGrpSpPr>
        <xdr:cNvPr id="22" name="SUMIF の詳細" descr="SUM 関数の詳細&#10;上記のヒントのいくつかで、SUM 関数の使用方法を説明しました。ここでは、&#10;その詳細を示します。右側にある黄色のセルをダブルクリックし、次のテキストと共に読みます。&#10;SUM 関数が話すことができるなら、次のように言うでしょう。&#10;次の項目を合計します。セル D38、D39、D40、041 の値。&#10;&#10;=SUM(D38:D41)&#10;次のとおり、別の方法も使用できます。&#10;次の項目を合計します。セル D48 の値、セル G48、G49、G50、G51 の値、および 100。&#10;=SUM(D48,G48:G51,100)&#10;上記の数式は、次の機能を使用します。&#10;単一セルの参照。これは、セルの &quot;アドレス&quot; または &quot;名前&quot; です。D48 は、上記の数式の単一セルの参照です。&#10;セルの範囲。これは、あるセルから始まり別のセルで終わる一連のセルです。&#10;G48:G51 は、数式のセルの範囲です。&#10;定数。この数式の定数は、数値の 100 です">
          <a:extLst>
            <a:ext uri="{FF2B5EF4-FFF2-40B4-BE49-F238E27FC236}">
              <a16:creationId xmlns:a16="http://schemas.microsoft.com/office/drawing/2014/main" id="{BA77274C-57FA-4FCC-8061-CDC965DCFD5A}"/>
            </a:ext>
          </a:extLst>
        </xdr:cNvPr>
        <xdr:cNvGrpSpPr/>
      </xdr:nvGrpSpPr>
      <xdr:grpSpPr>
        <a:xfrm>
          <a:off x="328822" y="14087913"/>
          <a:ext cx="5695950" cy="3981012"/>
          <a:chOff x="347872" y="13364013"/>
          <a:chExt cx="5695950" cy="3981012"/>
        </a:xfrm>
      </xdr:grpSpPr>
      <xdr:sp macro="" textlink="">
        <xdr:nvSpPr>
          <xdr:cNvPr id="23" name="四角形 105" descr="背景">
            <a:extLst>
              <a:ext uri="{FF2B5EF4-FFF2-40B4-BE49-F238E27FC236}">
                <a16:creationId xmlns:a16="http://schemas.microsoft.com/office/drawing/2014/main" id="{9C4C9F78-0E23-4B28-B061-90EE56DE71B0}"/>
              </a:ext>
            </a:extLst>
          </xdr:cNvPr>
          <xdr:cNvSpPr/>
        </xdr:nvSpPr>
        <xdr:spPr>
          <a:xfrm>
            <a:off x="347872" y="13364013"/>
            <a:ext cx="5695950" cy="398101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cxnSp macro="">
        <xdr:nvCxnSpPr>
          <xdr:cNvPr id="24" name="直線​​コネクタ 106" descr="装飾線">
            <a:extLst>
              <a:ext uri="{FF2B5EF4-FFF2-40B4-BE49-F238E27FC236}">
                <a16:creationId xmlns:a16="http://schemas.microsoft.com/office/drawing/2014/main" id="{26E4C751-DDFB-4A6E-903E-86AD265D7C3E}"/>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107" descr="装飾線">
            <a:extLst>
              <a:ext uri="{FF2B5EF4-FFF2-40B4-BE49-F238E27FC236}">
                <a16:creationId xmlns:a16="http://schemas.microsoft.com/office/drawing/2014/main" id="{307668F4-BAB9-4E66-86F3-4652621E13CB}"/>
              </a:ext>
            </a:extLst>
          </xdr:cNvPr>
          <xdr:cNvCxnSpPr>
            <a:cxnSpLocks/>
          </xdr:cNvCxnSpPr>
        </xdr:nvCxnSpPr>
        <xdr:spPr>
          <a:xfrm>
            <a:off x="579529" y="17061083"/>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手順" descr="SUMIF 関数の詳細">
            <a:extLst>
              <a:ext uri="{FF2B5EF4-FFF2-40B4-BE49-F238E27FC236}">
                <a16:creationId xmlns:a16="http://schemas.microsoft.com/office/drawing/2014/main" id="{3A553E17-6EFD-4E8E-81F0-0C9E124F1269}"/>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SUMIF 関数の詳細</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27" name="手順" descr="このシートの上部では、SUMIF 関数も示しました。SUMIF 関数は、条件に基づいて集計します。SUMIF 関数が話すことができるなら、次のように言うでしょう。&#10;">
            <a:extLst>
              <a:ext uri="{FF2B5EF4-FFF2-40B4-BE49-F238E27FC236}">
                <a16:creationId xmlns:a16="http://schemas.microsoft.com/office/drawing/2014/main" id="{4FE9870A-EDE5-4585-9920-1B6435D784A9}"/>
              </a:ext>
            </a:extLst>
          </xdr:cNvPr>
          <xdr:cNvSpPr txBox="1"/>
        </xdr:nvSpPr>
        <xdr:spPr>
          <a:xfrm>
            <a:off x="553342" y="14086482"/>
            <a:ext cx="5161658"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このシートの上部では、SUMIF 関数も示しました。SUMIF 関数は、条件に基づいて集計します。</a:t>
            </a:r>
            <a:r>
              <a:rPr lang="ja"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SUMIF 関数が話すことができるなら、次のように言うでしょう。</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8" name="手順" descr="注:多くの SUMIF 数式を作成する場合は、ピボットテーブルがよい解決策となる可能性があります。詳細については、ピボットテーブルのワークシートを参照してください&#10;">
            <a:hlinkClick xmlns:r="http://schemas.openxmlformats.org/officeDocument/2006/relationships" r:id="rId13" tooltip="ピボットテーブルのワークシートに移動するときに選択します"/>
            <a:extLst>
              <a:ext uri="{FF2B5EF4-FFF2-40B4-BE49-F238E27FC236}">
                <a16:creationId xmlns:a16="http://schemas.microsoft.com/office/drawing/2014/main" id="{BF397091-A514-40CB-BA30-3E2E582D75B3}"/>
              </a:ext>
            </a:extLst>
          </xdr:cNvPr>
          <xdr:cNvSpPr txBox="1"/>
        </xdr:nvSpPr>
        <xdr:spPr>
          <a:xfrm>
            <a:off x="553342" y="16455997"/>
            <a:ext cx="5228333"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注:</a:t>
            </a:r>
            <a:r>
              <a:rPr lang="en-US" alt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多くの SUMIF 数式を作成する場合は、ピボットテーブルがよい解決策となる可能性があります。</a:t>
            </a:r>
            <a:r>
              <a:rPr lang="ja" sz="1100" u="sng"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詳細については、ピボットテーブルのワークシートを参照してください</a:t>
            </a:r>
            <a:r>
              <a:rPr lang="ja"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9" name="テキスト ボックス 100" descr="= SUMIF(D73:D77,&quot;&gt;50&quot;)&#10;&#10;">
            <a:extLst>
              <a:ext uri="{FF2B5EF4-FFF2-40B4-BE49-F238E27FC236}">
                <a16:creationId xmlns:a16="http://schemas.microsoft.com/office/drawing/2014/main" id="{5E37A84B-3785-44B3-AF22-10EAE4D8BC57}"/>
              </a:ext>
            </a:extLst>
          </xdr:cNvPr>
          <xdr:cNvSpPr txBox="1"/>
        </xdr:nvSpPr>
        <xdr:spPr>
          <a:xfrm>
            <a:off x="541774" y="15906451"/>
            <a:ext cx="3255927"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ja" sz="2000">
                <a:effectLst/>
                <a:latin typeface="ＭＳ 明朝" panose="02020609040205080304" pitchFamily="17" charset="-128"/>
                <a:ea typeface="ＭＳ 明朝" panose="02020609040205080304" pitchFamily="17" charset="-128"/>
                <a:cs typeface="Courier New" panose="02070309020205020404" pitchFamily="49" charset="0"/>
              </a:rPr>
              <a:t>= SUMIF(D73:D77,"&gt;50")</a:t>
            </a:r>
          </a:p>
          <a:p>
            <a:pPr marL="0" marR="0" rtl="0">
              <a:spcBef>
                <a:spcPts val="0"/>
              </a:spcBef>
              <a:spcAft>
                <a:spcPts val="0"/>
              </a:spcAft>
            </a:pPr>
            <a:endParaRPr lang="en-US" sz="2000">
              <a:effectLst/>
              <a:latin typeface="ＭＳ 明朝" panose="02020609040205080304" pitchFamily="17" charset="-128"/>
              <a:ea typeface="ＭＳ 明朝" panose="02020609040205080304" pitchFamily="17" charset="-128"/>
            </a:endParaRPr>
          </a:p>
        </xdr:txBody>
      </xdr:sp>
      <xdr:sp macro="" textlink="">
        <xdr:nvSpPr>
          <xdr:cNvPr id="30" name="左中かっこ 29">
            <a:extLst>
              <a:ext uri="{FF2B5EF4-FFF2-40B4-BE49-F238E27FC236}">
                <a16:creationId xmlns:a16="http://schemas.microsoft.com/office/drawing/2014/main" id="{0464167D-B42C-428B-A6C0-5B0835D4B4DD}"/>
              </a:ext>
            </a:extLst>
          </xdr:cNvPr>
          <xdr:cNvSpPr/>
        </xdr:nvSpPr>
        <xdr:spPr>
          <a:xfrm rot="5400000">
            <a:off x="1034933" y="15542927"/>
            <a:ext cx="205189" cy="67485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1" name="テキスト ボックス 2" descr="次の条件に基づいて、いくつかの値を合計します。&#10;">
            <a:extLst>
              <a:ext uri="{FF2B5EF4-FFF2-40B4-BE49-F238E27FC236}">
                <a16:creationId xmlns:a16="http://schemas.microsoft.com/office/drawing/2014/main" id="{E9EC8663-1C99-4E53-9554-AFD1D50049BB}"/>
              </a:ext>
            </a:extLst>
          </xdr:cNvPr>
          <xdr:cNvSpPr txBox="1">
            <a:spLocks noChangeArrowheads="1"/>
          </xdr:cNvSpPr>
        </xdr:nvSpPr>
        <xdr:spPr bwMode="auto">
          <a:xfrm>
            <a:off x="521615" y="14670791"/>
            <a:ext cx="977785" cy="108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次の条件に基づいて、いくつかの値を合計します。</a:t>
            </a:r>
          </a:p>
        </xdr:txBody>
      </xdr:sp>
      <xdr:sp macro="" textlink="">
        <xdr:nvSpPr>
          <xdr:cNvPr id="32" name="左中かっこ 31">
            <a:extLst>
              <a:ext uri="{FF2B5EF4-FFF2-40B4-BE49-F238E27FC236}">
                <a16:creationId xmlns:a16="http://schemas.microsoft.com/office/drawing/2014/main" id="{49EE45E0-BCF4-4CC3-A9FC-5351AC9D18C0}"/>
              </a:ext>
            </a:extLst>
          </xdr:cNvPr>
          <xdr:cNvSpPr/>
        </xdr:nvSpPr>
        <xdr:spPr>
          <a:xfrm rot="5400000">
            <a:off x="1902730" y="15418704"/>
            <a:ext cx="220619" cy="926921"/>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3" name="テキスト ボックス 2" descr="…これらのセルを調べて…&#10; &#10;">
            <a:extLst>
              <a:ext uri="{FF2B5EF4-FFF2-40B4-BE49-F238E27FC236}">
                <a16:creationId xmlns:a16="http://schemas.microsoft.com/office/drawing/2014/main" id="{3B86F027-F540-4DEC-9F14-ACF1F6B59A45}"/>
              </a:ext>
            </a:extLst>
          </xdr:cNvPr>
          <xdr:cNvSpPr txBox="1">
            <a:spLocks noChangeArrowheads="1"/>
          </xdr:cNvSpPr>
        </xdr:nvSpPr>
        <xdr:spPr bwMode="auto">
          <a:xfrm>
            <a:off x="1569203" y="14671077"/>
            <a:ext cx="954922" cy="108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…これらのセルを調べて…</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34" name="テキスト ボックス 2" descr="…値が 50 より大きい場合は合計します&#10; &#10;">
            <a:extLst>
              <a:ext uri="{FF2B5EF4-FFF2-40B4-BE49-F238E27FC236}">
                <a16:creationId xmlns:a16="http://schemas.microsoft.com/office/drawing/2014/main" id="{7150E683-092E-4A14-871D-7B0D3E145592}"/>
              </a:ext>
            </a:extLst>
          </xdr:cNvPr>
          <xdr:cNvSpPr txBox="1">
            <a:spLocks noChangeArrowheads="1"/>
          </xdr:cNvSpPr>
        </xdr:nvSpPr>
        <xdr:spPr bwMode="auto">
          <a:xfrm>
            <a:off x="2612761" y="14671077"/>
            <a:ext cx="976295" cy="108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…値が 50 より大きい場合は合計します。</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35" name="左中かっこ 34">
            <a:extLst>
              <a:ext uri="{FF2B5EF4-FFF2-40B4-BE49-F238E27FC236}">
                <a16:creationId xmlns:a16="http://schemas.microsoft.com/office/drawing/2014/main" id="{73A97240-830A-43F3-A9C0-10C91BEDB9F3}"/>
              </a:ext>
            </a:extLst>
          </xdr:cNvPr>
          <xdr:cNvSpPr/>
        </xdr:nvSpPr>
        <xdr:spPr>
          <a:xfrm rot="5400000">
            <a:off x="2784581" y="15538559"/>
            <a:ext cx="201571" cy="668165"/>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grpSp>
    <xdr:clientData/>
  </xdr:oneCellAnchor>
  <xdr:oneCellAnchor>
    <xdr:from>
      <xdr:col>2</xdr:col>
      <xdr:colOff>114300</xdr:colOff>
      <xdr:row>53</xdr:row>
      <xdr:rowOff>88954</xdr:rowOff>
    </xdr:from>
    <xdr:ext cx="3562350" cy="2444690"/>
    <xdr:grpSp>
      <xdr:nvGrpSpPr>
        <xdr:cNvPr id="36" name="重要な詳細情報" descr="重要な詳細情報&#10;このセルをダブルクリックします。末尾が 100 であることがわかります。このように数式に数値を配置することはできますが、どうしても必要な場合を除き、お勧めしません。これは、定数として知られていますが、定数があることは忘れやすいものです。代わりに、別のセルを参照することをお勧めします。このように、数式の内部は容易に確認され、隠されません&#10;">
          <a:extLst>
            <a:ext uri="{FF2B5EF4-FFF2-40B4-BE49-F238E27FC236}">
              <a16:creationId xmlns:a16="http://schemas.microsoft.com/office/drawing/2014/main" id="{905FEDDA-0FE0-4BC4-908C-428B4B187A0A}"/>
            </a:ext>
          </a:extLst>
        </xdr:cNvPr>
        <xdr:cNvGrpSpPr/>
      </xdr:nvGrpSpPr>
      <xdr:grpSpPr>
        <a:xfrm>
          <a:off x="6502400" y="10756954"/>
          <a:ext cx="3562350" cy="2444690"/>
          <a:chOff x="6788150" y="10993932"/>
          <a:chExt cx="3714750" cy="2361184"/>
        </a:xfrm>
      </xdr:grpSpPr>
      <xdr:sp macro="" textlink="">
        <xdr:nvSpPr>
          <xdr:cNvPr id="37" name="手順" descr="重要な詳細情報&#10;このセルをダブルクリックします。末尾が 100 であることがわかります。このように数式に数値を配置することはできますが、どうしても必要な場合を除き、お勧めしません。これは、定数として知られていますが、定数があることは忘れやすいものです。代わりに、セル D16 などの別のセルを参照することをお勧めします。このように、数式の内部は容易に確認され、隠されません&#10;">
            <a:extLst>
              <a:ext uri="{FF2B5EF4-FFF2-40B4-BE49-F238E27FC236}">
                <a16:creationId xmlns:a16="http://schemas.microsoft.com/office/drawing/2014/main" id="{C6586F03-4CAF-41CB-B631-984DEFC899C8}"/>
              </a:ext>
            </a:extLst>
          </xdr:cNvPr>
          <xdr:cNvSpPr txBox="1"/>
        </xdr:nvSpPr>
        <xdr:spPr>
          <a:xfrm>
            <a:off x="7073900" y="11363325"/>
            <a:ext cx="3429000" cy="199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重要な詳細情報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このセルをダブルクリックします。末尾が </a:t>
            </a:r>
            <a:r>
              <a:rPr lang="ja" sz="1100" b="0" i="1" kern="1200" baseline="0">
                <a:solidFill>
                  <a:schemeClr val="dk1"/>
                </a:solidFill>
                <a:effectLst/>
                <a:latin typeface="Meiryo UI" panose="020B0604030504040204" pitchFamily="50" charset="-128"/>
                <a:ea typeface="Meiryo UI" panose="020B0604030504040204" pitchFamily="50" charset="-128"/>
                <a:cs typeface="+mn-cs"/>
              </a:rPr>
              <a:t>100</a:t>
            </a:r>
            <a:r>
              <a:rPr lang="ja" sz="1100" b="0" i="0" kern="1200" baseline="0">
                <a:solidFill>
                  <a:schemeClr val="dk1"/>
                </a:solidFill>
                <a:effectLst/>
                <a:latin typeface="Meiryo UI" panose="020B0604030504040204" pitchFamily="50" charset="-128"/>
                <a:ea typeface="Meiryo UI" panose="020B0604030504040204" pitchFamily="50" charset="-128"/>
                <a:cs typeface="+mn-cs"/>
              </a:rPr>
              <a:t> であることがわかります。このように数式に数値を配置することはできますが、どうしても必要な場合を除き、お勧めしません。これは、</a:t>
            </a:r>
            <a:r>
              <a:rPr lang="ja" sz="1100" b="1" i="0" kern="1200" baseline="0">
                <a:solidFill>
                  <a:schemeClr val="dk1"/>
                </a:solidFill>
                <a:effectLst/>
                <a:latin typeface="Meiryo UI" panose="020B0604030504040204" pitchFamily="50" charset="-128"/>
                <a:ea typeface="Meiryo UI" panose="020B0604030504040204" pitchFamily="50" charset="-128"/>
                <a:cs typeface="+mn-cs"/>
              </a:rPr>
              <a:t>定数</a:t>
            </a:r>
            <a:r>
              <a:rPr lang="ja" sz="1100" b="0" i="0" kern="1200" baseline="0">
                <a:solidFill>
                  <a:schemeClr val="dk1"/>
                </a:solidFill>
                <a:effectLst/>
                <a:latin typeface="Meiryo UI" panose="020B0604030504040204" pitchFamily="50" charset="-128"/>
                <a:ea typeface="Meiryo UI" panose="020B0604030504040204" pitchFamily="50" charset="-128"/>
                <a:cs typeface="+mn-cs"/>
              </a:rPr>
              <a:t>として知られていますが、定数があることは忘れやすいものです。代わりに、セル D16 などの別のセルを参照することをお勧めします。このように、数式の内部は容易に確認され、隠されません。 </a:t>
            </a:r>
            <a:endParaRPr lang="en-US" sz="1100">
              <a:effectLst/>
              <a:latin typeface="Meiryo UI" panose="020B0604030504040204" pitchFamily="50" charset="-128"/>
              <a:ea typeface="Meiryo UI" panose="020B0604030504040204" pitchFamily="50" charset="-128"/>
            </a:endParaRPr>
          </a:p>
        </xdr:txBody>
      </xdr:sp>
      <xdr:pic>
        <xdr:nvPicPr>
          <xdr:cNvPr id="38" name="虫眼鏡" descr="虫眼鏡">
            <a:extLst>
              <a:ext uri="{FF2B5EF4-FFF2-40B4-BE49-F238E27FC236}">
                <a16:creationId xmlns:a16="http://schemas.microsoft.com/office/drawing/2014/main" id="{37694874-C729-4D40-BA00-407CC0E283AE}"/>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flipH="1">
            <a:off x="6788150" y="11420475"/>
            <a:ext cx="352313" cy="339611"/>
          </a:xfrm>
          <a:prstGeom prst="rect">
            <a:avLst/>
          </a:prstGeom>
        </xdr:spPr>
      </xdr:pic>
      <xdr:sp macro="" textlink="">
        <xdr:nvSpPr>
          <xdr:cNvPr id="39" name="矢印" descr="矢印">
            <a:extLst>
              <a:ext uri="{FF2B5EF4-FFF2-40B4-BE49-F238E27FC236}">
                <a16:creationId xmlns:a16="http://schemas.microsoft.com/office/drawing/2014/main" id="{2A5991ED-3F5E-4AF7-9702-58C6075EFA56}"/>
              </a:ext>
            </a:extLst>
          </xdr:cNvPr>
          <xdr:cNvSpPr/>
        </xdr:nvSpPr>
        <xdr:spPr>
          <a:xfrm rot="3874191">
            <a:off x="8440406" y="10703648"/>
            <a:ext cx="568661" cy="1149229"/>
          </a:xfrm>
          <a:prstGeom prst="arc">
            <a:avLst>
              <a:gd name="adj1" fmla="val 15011426"/>
              <a:gd name="adj2" fmla="val 4781084"/>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clientData/>
  </xdr:oneCellAnchor>
  <xdr:oneCellAnchor>
    <xdr:from>
      <xdr:col>4</xdr:col>
      <xdr:colOff>7419</xdr:colOff>
      <xdr:row>36</xdr:row>
      <xdr:rowOff>82549</xdr:rowOff>
    </xdr:from>
    <xdr:ext cx="3288230" cy="1409701"/>
    <xdr:grpSp>
      <xdr:nvGrpSpPr>
        <xdr:cNvPr id="40" name="注目" descr="注目&#10;これらのセルを選択します。Excel ウィンドウの右下隅に、次のように表示されます。&#10;合計:170&#10;これは、合計をすばやく見つける別の方法です。&#10;">
          <a:extLst>
            <a:ext uri="{FF2B5EF4-FFF2-40B4-BE49-F238E27FC236}">
              <a16:creationId xmlns:a16="http://schemas.microsoft.com/office/drawing/2014/main" id="{645AB895-68A7-4330-8CE2-DED0656D8315}"/>
            </a:ext>
          </a:extLst>
        </xdr:cNvPr>
        <xdr:cNvGrpSpPr/>
      </xdr:nvGrpSpPr>
      <xdr:grpSpPr>
        <a:xfrm>
          <a:off x="7919519" y="7512049"/>
          <a:ext cx="3288230" cy="1409701"/>
          <a:chOff x="7539454" y="7993902"/>
          <a:chExt cx="3309946" cy="1409701"/>
        </a:xfrm>
      </xdr:grpSpPr>
      <xdr:grpSp>
        <xdr:nvGrpSpPr>
          <xdr:cNvPr id="41" name="かっこ状の線">
            <a:extLst>
              <a:ext uri="{FF2B5EF4-FFF2-40B4-BE49-F238E27FC236}">
                <a16:creationId xmlns:a16="http://schemas.microsoft.com/office/drawing/2014/main" id="{55FF5140-6DB8-4922-AD6B-4F93FCA6DFA0}"/>
              </a:ext>
            </a:extLst>
          </xdr:cNvPr>
          <xdr:cNvGrpSpPr/>
        </xdr:nvGrpSpPr>
        <xdr:grpSpPr>
          <a:xfrm rot="599914">
            <a:off x="7539454" y="8145377"/>
            <a:ext cx="293814" cy="698211"/>
            <a:chOff x="9871108" y="1184220"/>
            <a:chExt cx="273326" cy="789155"/>
          </a:xfrm>
        </xdr:grpSpPr>
        <xdr:sp macro="" textlink="">
          <xdr:nvSpPr>
            <xdr:cNvPr id="44" name="別のかっこ状の線" descr="かっこ状の線">
              <a:extLst>
                <a:ext uri="{FF2B5EF4-FFF2-40B4-BE49-F238E27FC236}">
                  <a16:creationId xmlns:a16="http://schemas.microsoft.com/office/drawing/2014/main" id="{9BDE358F-7B6F-4617-A15F-905D991483C2}"/>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5" name="かっこ状の線" descr="かっこ状の線&#10;">
              <a:extLst>
                <a:ext uri="{FF2B5EF4-FFF2-40B4-BE49-F238E27FC236}">
                  <a16:creationId xmlns:a16="http://schemas.microsoft.com/office/drawing/2014/main" id="{E0303321-4BA6-4DC3-9D60-61F5C929959C}"/>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pic>
        <xdr:nvPicPr>
          <xdr:cNvPr id="42" name="星" descr="星">
            <a:extLst>
              <a:ext uri="{FF2B5EF4-FFF2-40B4-BE49-F238E27FC236}">
                <a16:creationId xmlns:a16="http://schemas.microsoft.com/office/drawing/2014/main" id="{58A05589-8D90-4B14-B254-813AEBB81C56}"/>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7830674" y="8038700"/>
            <a:ext cx="388098" cy="337815"/>
          </a:xfrm>
          <a:prstGeom prst="rect">
            <a:avLst/>
          </a:prstGeom>
        </xdr:spPr>
      </xdr:pic>
      <xdr:sp macro="" textlink="">
        <xdr:nvSpPr>
          <xdr:cNvPr id="43" name="手順" descr="これらのセルを選択します。Excel ウィンドウの右下隅に、次のように表示されます。&#10;合計:170&#10;これは、合計をすばやく見つける別の方法です。&#10;">
            <a:extLst>
              <a:ext uri="{FF2B5EF4-FFF2-40B4-BE49-F238E27FC236}">
                <a16:creationId xmlns:a16="http://schemas.microsoft.com/office/drawing/2014/main" id="{F2201604-A77F-48E4-9804-4758EC351CAD}"/>
              </a:ext>
            </a:extLst>
          </xdr:cNvPr>
          <xdr:cNvSpPr txBox="1"/>
        </xdr:nvSpPr>
        <xdr:spPr>
          <a:xfrm>
            <a:off x="8132528" y="7993902"/>
            <a:ext cx="2716872"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注目</a:t>
            </a: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これらのセルを選択します。Excel ウィンドウの右下隅に、次のように表示されます。</a:t>
            </a:r>
          </a:p>
          <a:p>
            <a:pPr lvl="0" rtl="0">
              <a:defRPr/>
            </a:pPr>
            <a:br>
              <a:rPr lang="en-US"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br>
            <a:endParaRPr lang="en-US"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これは、合計をすばやく見つける別の方法です。 </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0</xdr:col>
      <xdr:colOff>327234</xdr:colOff>
      <xdr:row>29</xdr:row>
      <xdr:rowOff>9962</xdr:rowOff>
    </xdr:from>
    <xdr:ext cx="5695950" cy="7610037"/>
    <xdr:grpSp>
      <xdr:nvGrpSpPr>
        <xdr:cNvPr id="46" name="SUM の詳細" descr="SUM 関数の詳細&#10;上記のヒントのいくつかで、SUM 関数の使用方法を説明しました。ここでは、&#10;その詳細を示します。右側にある黄色のセルをダブルクリックし、次のテキストと共に読みます。&#10;SUM 関数が話すことができるなら、次のように言うでしょう。&#10;次の項目を合計します。セル D38、D39、D40、041 の値。&#10;&#10;=SUM(D38:D41)&#10;次のとおり、別の方法も使用できます。&#10;次の項目を合計します。セル D48 の値、セル G48、G49、G50、G51 の値、および 100。&#10;=SUM(D48,G48:G51,100)&#10;上記の数式は、次の機能を使用します。&#10;単一セルの参照。これは、セルの &quot;アドレス&quot; または &quot;名前&quot; です。D48 は、上記の数式の単一セルの参照です。&#10;セルの範囲。これは、あるセルから始まり別のセルで終わる一連のセルです。&#10;G48:G51 は、数式のセルの範囲です。&#10;定数。この数式の定数は、数値の 100 です">
          <a:extLst>
            <a:ext uri="{FF2B5EF4-FFF2-40B4-BE49-F238E27FC236}">
              <a16:creationId xmlns:a16="http://schemas.microsoft.com/office/drawing/2014/main" id="{7CF41F1B-658F-4C3F-9A2F-5A1D6DDF5F92}"/>
            </a:ext>
          </a:extLst>
        </xdr:cNvPr>
        <xdr:cNvGrpSpPr/>
      </xdr:nvGrpSpPr>
      <xdr:grpSpPr>
        <a:xfrm>
          <a:off x="327234" y="6105962"/>
          <a:ext cx="5695950" cy="7610037"/>
          <a:chOff x="346284" y="5905937"/>
          <a:chExt cx="5737225" cy="7369285"/>
        </a:xfrm>
      </xdr:grpSpPr>
      <xdr:sp macro="" textlink="">
        <xdr:nvSpPr>
          <xdr:cNvPr id="47" name="四角形 52" descr="背景">
            <a:extLst>
              <a:ext uri="{FF2B5EF4-FFF2-40B4-BE49-F238E27FC236}">
                <a16:creationId xmlns:a16="http://schemas.microsoft.com/office/drawing/2014/main" id="{1FDEDC6B-1C3F-40A4-93D0-7353E8A3B8EB}"/>
              </a:ext>
            </a:extLst>
          </xdr:cNvPr>
          <xdr:cNvSpPr/>
        </xdr:nvSpPr>
        <xdr:spPr>
          <a:xfrm>
            <a:off x="346284" y="5905937"/>
            <a:ext cx="5737225" cy="736928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cxnSp macro="">
        <xdr:nvCxnSpPr>
          <xdr:cNvPr id="48" name="直線​​コネクタ 53" descr="装飾線">
            <a:extLst>
              <a:ext uri="{FF2B5EF4-FFF2-40B4-BE49-F238E27FC236}">
                <a16:creationId xmlns:a16="http://schemas.microsoft.com/office/drawing/2014/main" id="{6434A553-879B-40DA-A40A-7E778B916B64}"/>
              </a:ext>
            </a:extLst>
          </xdr:cNvPr>
          <xdr:cNvCxnSpPr>
            <a:cxnSpLocks/>
          </xdr:cNvCxnSpPr>
        </xdr:nvCxnSpPr>
        <xdr:spPr>
          <a:xfrm>
            <a:off x="581208" y="651043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54" descr="装飾線">
            <a:extLst>
              <a:ext uri="{FF2B5EF4-FFF2-40B4-BE49-F238E27FC236}">
                <a16:creationId xmlns:a16="http://schemas.microsoft.com/office/drawing/2014/main" id="{496B43DC-E8C0-4BC8-83A1-19603C5F7974}"/>
              </a:ext>
            </a:extLst>
          </xdr:cNvPr>
          <xdr:cNvCxnSpPr>
            <a:cxnSpLocks/>
          </xdr:cNvCxnSpPr>
        </xdr:nvCxnSpPr>
        <xdr:spPr>
          <a:xfrm>
            <a:off x="581208" y="12947177"/>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手順" descr="SUM 関数の詳細 ">
            <a:extLst>
              <a:ext uri="{FF2B5EF4-FFF2-40B4-BE49-F238E27FC236}">
                <a16:creationId xmlns:a16="http://schemas.microsoft.com/office/drawing/2014/main" id="{2A755806-4F37-4055-A855-4FF49A717291}"/>
              </a:ext>
            </a:extLst>
          </xdr:cNvPr>
          <xdr:cNvSpPr txBox="1"/>
        </xdr:nvSpPr>
        <xdr:spPr>
          <a:xfrm>
            <a:off x="578032" y="6019005"/>
            <a:ext cx="5257826" cy="47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SUM 関数の詳細</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51" name="手順" descr="上記のヒントのいくつかで、SUM 関数の使用方法を説明しました。ここでは、その詳細を示します。右側にある黄色のセルをダブルクリックし、次のテキストと共に読みます。&#10;&#10;SUM 関数が話すことができるなら、次のように言うでしょう。&#10;">
            <a:extLst>
              <a:ext uri="{FF2B5EF4-FFF2-40B4-BE49-F238E27FC236}">
                <a16:creationId xmlns:a16="http://schemas.microsoft.com/office/drawing/2014/main" id="{3076B561-31B4-44FE-9F3A-2FCE4F83AECA}"/>
              </a:ext>
            </a:extLst>
          </xdr:cNvPr>
          <xdr:cNvSpPr txBox="1"/>
        </xdr:nvSpPr>
        <xdr:spPr>
          <a:xfrm>
            <a:off x="554831" y="6594579"/>
            <a:ext cx="5342213"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上記のヒントのいくつかで、SUM 関数の使用方法を説明しました。ここでは、その詳細を示します。右側にある黄色のセルをダブルクリックし、次のテキストと共に読みます。</a:t>
            </a:r>
          </a:p>
          <a:p>
            <a:pPr lvl="0" rtl="0">
              <a:defRPr/>
            </a:pPr>
            <a:endParaRPr lang="en-US"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 関数が話すことができるなら、次のように言うでしょう。</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2" name="手順" descr="次のとおり、別の方法も使用できます。&#10;">
            <a:extLst>
              <a:ext uri="{FF2B5EF4-FFF2-40B4-BE49-F238E27FC236}">
                <a16:creationId xmlns:a16="http://schemas.microsoft.com/office/drawing/2014/main" id="{32FBCC5C-9178-43B8-B61D-4C6234BD217F}"/>
              </a:ext>
            </a:extLst>
          </xdr:cNvPr>
          <xdr:cNvSpPr txBox="1"/>
        </xdr:nvSpPr>
        <xdr:spPr>
          <a:xfrm>
            <a:off x="554831" y="9233004"/>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次のとおり、別の方法も使用できます。</a:t>
            </a:r>
          </a:p>
        </xdr:txBody>
      </xdr:sp>
      <xdr:grpSp>
        <xdr:nvGrpSpPr>
          <xdr:cNvPr id="53" name="グループ 78">
            <a:extLst>
              <a:ext uri="{FF2B5EF4-FFF2-40B4-BE49-F238E27FC236}">
                <a16:creationId xmlns:a16="http://schemas.microsoft.com/office/drawing/2014/main" id="{6850B81A-2907-4F09-B16A-781D212AFD73}"/>
              </a:ext>
            </a:extLst>
          </xdr:cNvPr>
          <xdr:cNvGrpSpPr/>
        </xdr:nvGrpSpPr>
        <xdr:grpSpPr>
          <a:xfrm>
            <a:off x="542925" y="7756739"/>
            <a:ext cx="3279775" cy="1443544"/>
            <a:chOff x="1057275" y="8191585"/>
            <a:chExt cx="3238500" cy="1475424"/>
          </a:xfrm>
        </xdr:grpSpPr>
        <xdr:sp macro="" textlink="">
          <xdr:nvSpPr>
            <xdr:cNvPr id="69" name="テキスト ボックス 100" descr="=SUM(D38:D41) ">
              <a:extLst>
                <a:ext uri="{FF2B5EF4-FFF2-40B4-BE49-F238E27FC236}">
                  <a16:creationId xmlns:a16="http://schemas.microsoft.com/office/drawing/2014/main" id="{9B095F0C-B24A-4703-A718-CA2390D113BC}"/>
                </a:ext>
              </a:extLst>
            </xdr:cNvPr>
            <xdr:cNvSpPr txBox="1"/>
          </xdr:nvSpPr>
          <xdr:spPr>
            <a:xfrm>
              <a:off x="1057275" y="9162181"/>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ja" sz="2000">
                  <a:solidFill>
                    <a:srgbClr val="000000"/>
                  </a:solidFill>
                  <a:effectLst/>
                  <a:latin typeface="ＭＳ 明朝" panose="02020609040205080304" pitchFamily="17" charset="-128"/>
                  <a:ea typeface="ＭＳ 明朝" panose="02020609040205080304" pitchFamily="17" charset="-128"/>
                </a:rPr>
                <a:t>=SUM(D38:D41) </a:t>
              </a:r>
              <a:endParaRPr lang="en-US" sz="2000">
                <a:effectLst/>
                <a:latin typeface="ＭＳ 明朝" panose="02020609040205080304" pitchFamily="17" charset="-128"/>
                <a:ea typeface="ＭＳ 明朝" panose="02020609040205080304" pitchFamily="17" charset="-128"/>
              </a:endParaRPr>
            </a:p>
          </xdr:txBody>
        </xdr:sp>
        <xdr:sp macro="" textlink="">
          <xdr:nvSpPr>
            <xdr:cNvPr id="70" name="左中かっこ 69">
              <a:extLst>
                <a:ext uri="{FF2B5EF4-FFF2-40B4-BE49-F238E27FC236}">
                  <a16:creationId xmlns:a16="http://schemas.microsoft.com/office/drawing/2014/main" id="{6B6188F0-E0BB-4E75-AE23-06650AE8A855}"/>
                </a:ext>
              </a:extLst>
            </xdr:cNvPr>
            <xdr:cNvSpPr/>
          </xdr:nvSpPr>
          <xdr:spPr>
            <a:xfrm rot="5400000">
              <a:off x="1282343" y="8924548"/>
              <a:ext cx="196860" cy="41682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71" name="テキスト ボックス 2" descr="次の項目を合計します。&#10;">
              <a:extLst>
                <a:ext uri="{FF2B5EF4-FFF2-40B4-BE49-F238E27FC236}">
                  <a16:creationId xmlns:a16="http://schemas.microsoft.com/office/drawing/2014/main" id="{EA21211A-C6A1-45B2-A35A-6C4071CC4914}"/>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次の項目を合計します。</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72" name="左中かっこ 71">
              <a:extLst>
                <a:ext uri="{FF2B5EF4-FFF2-40B4-BE49-F238E27FC236}">
                  <a16:creationId xmlns:a16="http://schemas.microsoft.com/office/drawing/2014/main" id="{7C529CF6-B49F-49A2-A871-A71317B2FE32}"/>
                </a:ext>
              </a:extLst>
            </xdr:cNvPr>
            <xdr:cNvSpPr/>
          </xdr:nvSpPr>
          <xdr:spPr>
            <a:xfrm rot="5400000">
              <a:off x="2023068" y="8698998"/>
              <a:ext cx="202716" cy="862068"/>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73" name="テキスト ボックス 2" descr="セル D38、D39、D40、D41 の値。">
              <a:extLst>
                <a:ext uri="{FF2B5EF4-FFF2-40B4-BE49-F238E27FC236}">
                  <a16:creationId xmlns:a16="http://schemas.microsoft.com/office/drawing/2014/main" id="{1E1EBB52-2C64-4201-A65F-860FA6DC5F63}"/>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セル D38、D39、D40、D41 の値。</a:t>
              </a:r>
              <a:r>
                <a:rPr lang="ja" sz="1100" baseline="0">
                  <a:effectLst/>
                  <a:latin typeface="Meiryo UI" panose="020B0604030504040204" pitchFamily="50" charset="-128"/>
                  <a:ea typeface="Meiryo UI" panose="020B0604030504040204" pitchFamily="50" charset="-128"/>
                  <a:cs typeface="Times New Roman" panose="02020603050405020304" pitchFamily="18" charset="0"/>
                </a:rPr>
                <a:t> </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grpSp>
      <xdr:grpSp>
        <xdr:nvGrpSpPr>
          <xdr:cNvPr id="54" name="グループ 104">
            <a:extLst>
              <a:ext uri="{FF2B5EF4-FFF2-40B4-BE49-F238E27FC236}">
                <a16:creationId xmlns:a16="http://schemas.microsoft.com/office/drawing/2014/main" id="{1E737CA4-4717-43DD-9554-BB82D5064EF9}"/>
              </a:ext>
            </a:extLst>
          </xdr:cNvPr>
          <xdr:cNvGrpSpPr/>
        </xdr:nvGrpSpPr>
        <xdr:grpSpPr>
          <a:xfrm>
            <a:off x="457200" y="9658342"/>
            <a:ext cx="4927601" cy="1401418"/>
            <a:chOff x="457200" y="9810750"/>
            <a:chExt cx="4886326" cy="1448340"/>
          </a:xfrm>
        </xdr:grpSpPr>
        <xdr:sp macro="" textlink="">
          <xdr:nvSpPr>
            <xdr:cNvPr id="56" name="テキスト ボックス 100" descr="=SUM(D48,G48:G51,100) &#10;">
              <a:extLst>
                <a:ext uri="{FF2B5EF4-FFF2-40B4-BE49-F238E27FC236}">
                  <a16:creationId xmlns:a16="http://schemas.microsoft.com/office/drawing/2014/main" id="{F65CC316-DD87-4C83-AC97-34BB0F1F50DD}"/>
                </a:ext>
              </a:extLst>
            </xdr:cNvPr>
            <xdr:cNvSpPr txBox="1"/>
          </xdr:nvSpPr>
          <xdr:spPr>
            <a:xfrm>
              <a:off x="457200" y="10774724"/>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ja" sz="2000">
                  <a:solidFill>
                    <a:srgbClr val="000000"/>
                  </a:solidFill>
                  <a:effectLst/>
                  <a:latin typeface="ＭＳ 明朝" panose="02020609040205080304" pitchFamily="17" charset="-128"/>
                  <a:ea typeface="ＭＳ 明朝" panose="02020609040205080304" pitchFamily="17" charset="-128"/>
                </a:rPr>
                <a:t>=SUM(D48,G48:G51,100) </a:t>
              </a:r>
              <a:endParaRPr lang="en-US" sz="2000">
                <a:effectLst/>
                <a:latin typeface="ＭＳ 明朝" panose="02020609040205080304" pitchFamily="17" charset="-128"/>
                <a:ea typeface="ＭＳ 明朝" panose="02020609040205080304" pitchFamily="17" charset="-128"/>
              </a:endParaRPr>
            </a:p>
          </xdr:txBody>
        </xdr:sp>
        <xdr:grpSp>
          <xdr:nvGrpSpPr>
            <xdr:cNvPr id="57" name="グループ 81">
              <a:extLst>
                <a:ext uri="{FF2B5EF4-FFF2-40B4-BE49-F238E27FC236}">
                  <a16:creationId xmlns:a16="http://schemas.microsoft.com/office/drawing/2014/main" id="{232D43A1-D6BA-4440-9C73-EFBDCAE12884}"/>
                </a:ext>
              </a:extLst>
            </xdr:cNvPr>
            <xdr:cNvGrpSpPr/>
          </xdr:nvGrpSpPr>
          <xdr:grpSpPr>
            <a:xfrm>
              <a:off x="485776" y="9828044"/>
              <a:ext cx="704774" cy="1089723"/>
              <a:chOff x="-363897" y="-105548"/>
              <a:chExt cx="898374" cy="1207630"/>
            </a:xfrm>
          </xdr:grpSpPr>
          <xdr:sp macro="" textlink="">
            <xdr:nvSpPr>
              <xdr:cNvPr id="67" name="左中かっこ 66">
                <a:extLst>
                  <a:ext uri="{FF2B5EF4-FFF2-40B4-BE49-F238E27FC236}">
                    <a16:creationId xmlns:a16="http://schemas.microsoft.com/office/drawing/2014/main" id="{0E01FB00-E431-48E3-97B7-D8BC9C3B910B}"/>
                  </a:ext>
                </a:extLst>
              </xdr:cNvPr>
              <xdr:cNvSpPr/>
            </xdr:nvSpPr>
            <xdr:spPr>
              <a:xfrm rot="5400000">
                <a:off x="-13251" y="699881"/>
                <a:ext cx="277597" cy="52680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68" name="テキスト ボックス 2" descr="次の項目を合計します。&#10; &#10;">
                <a:extLst>
                  <a:ext uri="{FF2B5EF4-FFF2-40B4-BE49-F238E27FC236}">
                    <a16:creationId xmlns:a16="http://schemas.microsoft.com/office/drawing/2014/main" id="{4A7E99F2-25CB-4155-B7F9-B6F1203F3D3E}"/>
                  </a:ext>
                </a:extLst>
              </xdr:cNvPr>
              <xdr:cNvSpPr txBox="1">
                <a:spLocks noChangeArrowheads="1"/>
              </xdr:cNvSpPr>
            </xdr:nvSpPr>
            <xdr:spPr bwMode="auto">
              <a:xfrm>
                <a:off x="-363897" y="-105548"/>
                <a:ext cx="898374" cy="9183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次の項目を合計します。</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grpSp>
        <xdr:grpSp>
          <xdr:nvGrpSpPr>
            <xdr:cNvPr id="58" name="グループ 84">
              <a:extLst>
                <a:ext uri="{FF2B5EF4-FFF2-40B4-BE49-F238E27FC236}">
                  <a16:creationId xmlns:a16="http://schemas.microsoft.com/office/drawing/2014/main" id="{FE55C79D-7FF8-4966-AD0A-DB8801064CAB}"/>
                </a:ext>
              </a:extLst>
            </xdr:cNvPr>
            <xdr:cNvGrpSpPr/>
          </xdr:nvGrpSpPr>
          <xdr:grpSpPr>
            <a:xfrm>
              <a:off x="1185484" y="9819355"/>
              <a:ext cx="594912" cy="1098412"/>
              <a:chOff x="-407109" y="-105548"/>
              <a:chExt cx="596489" cy="1217260"/>
            </a:xfrm>
          </xdr:grpSpPr>
          <xdr:sp macro="" textlink="">
            <xdr:nvSpPr>
              <xdr:cNvPr id="65" name="左中かっこ 64">
                <a:extLst>
                  <a:ext uri="{FF2B5EF4-FFF2-40B4-BE49-F238E27FC236}">
                    <a16:creationId xmlns:a16="http://schemas.microsoft.com/office/drawing/2014/main" id="{5B27E50F-BE23-4CA5-BF9F-517CB4CD03F1}"/>
                  </a:ext>
                </a:extLst>
              </xdr:cNvPr>
              <xdr:cNvSpPr/>
            </xdr:nvSpPr>
            <xdr:spPr>
              <a:xfrm rot="5400000">
                <a:off x="-362175" y="779554"/>
                <a:ext cx="287224" cy="37709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66" name="テキスト ボックス 2" descr="セル D48 の値。&#10; &#10;">
                <a:extLst>
                  <a:ext uri="{FF2B5EF4-FFF2-40B4-BE49-F238E27FC236}">
                    <a16:creationId xmlns:a16="http://schemas.microsoft.com/office/drawing/2014/main" id="{699917EF-AC7E-4F86-8601-39216EDD3DC6}"/>
                  </a:ext>
                </a:extLst>
              </xdr:cNvPr>
              <xdr:cNvSpPr txBox="1">
                <a:spLocks noChangeArrowheads="1"/>
              </xdr:cNvSpPr>
            </xdr:nvSpPr>
            <xdr:spPr bwMode="auto">
              <a:xfrm>
                <a:off x="-304815" y="-105548"/>
                <a:ext cx="494195" cy="9183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セル D48 の値。</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grpSp>
        <xdr:grpSp>
          <xdr:nvGrpSpPr>
            <xdr:cNvPr id="59" name="グループ 87">
              <a:extLst>
                <a:ext uri="{FF2B5EF4-FFF2-40B4-BE49-F238E27FC236}">
                  <a16:creationId xmlns:a16="http://schemas.microsoft.com/office/drawing/2014/main" id="{0AACAF67-BA0E-4F98-988D-579F032E3360}"/>
                </a:ext>
              </a:extLst>
            </xdr:cNvPr>
            <xdr:cNvGrpSpPr/>
          </xdr:nvGrpSpPr>
          <xdr:grpSpPr>
            <a:xfrm>
              <a:off x="1662441" y="9810750"/>
              <a:ext cx="1031263" cy="1116549"/>
              <a:chOff x="-767779" y="-114987"/>
              <a:chExt cx="1032155" cy="1237359"/>
            </a:xfrm>
          </xdr:grpSpPr>
          <xdr:sp macro="" textlink="">
            <xdr:nvSpPr>
              <xdr:cNvPr id="63" name="左中かっこ 62">
                <a:extLst>
                  <a:ext uri="{FF2B5EF4-FFF2-40B4-BE49-F238E27FC236}">
                    <a16:creationId xmlns:a16="http://schemas.microsoft.com/office/drawing/2014/main" id="{3AEA2DA2-CF12-484C-A3A0-06875B5F3882}"/>
                  </a:ext>
                </a:extLst>
              </xdr:cNvPr>
              <xdr:cNvSpPr/>
            </xdr:nvSpPr>
            <xdr:spPr>
              <a:xfrm rot="5400000">
                <a:off x="-457735" y="505000"/>
                <a:ext cx="307328" cy="92741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64" name="テキスト ボックス 2" descr="セル G48、G49、G50、G51 の値 &#10;">
                <a:extLst>
                  <a:ext uri="{FF2B5EF4-FFF2-40B4-BE49-F238E27FC236}">
                    <a16:creationId xmlns:a16="http://schemas.microsoft.com/office/drawing/2014/main" id="{BA162B35-6C87-4F22-8DBF-2B955B86F8FC}"/>
                  </a:ext>
                </a:extLst>
              </xdr:cNvPr>
              <xdr:cNvSpPr txBox="1">
                <a:spLocks noChangeArrowheads="1"/>
              </xdr:cNvSpPr>
            </xdr:nvSpPr>
            <xdr:spPr bwMode="auto">
              <a:xfrm>
                <a:off x="-564027" y="-114987"/>
                <a:ext cx="828403" cy="9183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セル G48、G49、G50、G51 の値 </a:t>
                </a:r>
              </a:p>
            </xdr:txBody>
          </xdr:sp>
        </xdr:grpSp>
        <xdr:grpSp>
          <xdr:nvGrpSpPr>
            <xdr:cNvPr id="60" name="グループ 90">
              <a:extLst>
                <a:ext uri="{FF2B5EF4-FFF2-40B4-BE49-F238E27FC236}">
                  <a16:creationId xmlns:a16="http://schemas.microsoft.com/office/drawing/2014/main" id="{50D876F0-3571-4BA5-BDB2-0651DD0E34F1}"/>
                </a:ext>
              </a:extLst>
            </xdr:cNvPr>
            <xdr:cNvGrpSpPr/>
          </xdr:nvGrpSpPr>
          <xdr:grpSpPr>
            <a:xfrm>
              <a:off x="2700093" y="9819357"/>
              <a:ext cx="612001" cy="1088872"/>
              <a:chOff x="-472698" y="-105546"/>
              <a:chExt cx="612540" cy="1206828"/>
            </a:xfrm>
          </xdr:grpSpPr>
          <xdr:sp macro="" textlink="">
            <xdr:nvSpPr>
              <xdr:cNvPr id="61" name="左中かっこ 60">
                <a:extLst>
                  <a:ext uri="{FF2B5EF4-FFF2-40B4-BE49-F238E27FC236}">
                    <a16:creationId xmlns:a16="http://schemas.microsoft.com/office/drawing/2014/main" id="{0BCF80CB-9760-42E8-827E-4392AB08D92D}"/>
                  </a:ext>
                </a:extLst>
              </xdr:cNvPr>
              <xdr:cNvSpPr/>
            </xdr:nvSpPr>
            <xdr:spPr>
              <a:xfrm rot="5400000">
                <a:off x="-409756" y="780213"/>
                <a:ext cx="258127" cy="38401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62" name="テキスト ボックス 2" descr="および 100&#10;">
                <a:extLst>
                  <a:ext uri="{FF2B5EF4-FFF2-40B4-BE49-F238E27FC236}">
                    <a16:creationId xmlns:a16="http://schemas.microsoft.com/office/drawing/2014/main" id="{DD9DD2AC-0897-4CD8-B3A0-8289F28EA31E}"/>
                  </a:ext>
                </a:extLst>
              </xdr:cNvPr>
              <xdr:cNvSpPr txBox="1">
                <a:spLocks noChangeArrowheads="1"/>
              </xdr:cNvSpPr>
            </xdr:nvSpPr>
            <xdr:spPr bwMode="auto">
              <a:xfrm>
                <a:off x="-393394" y="-105546"/>
                <a:ext cx="533236" cy="91841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および 100。</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grpSp>
      </xdr:grpSp>
      <xdr:sp macro="" textlink="">
        <xdr:nvSpPr>
          <xdr:cNvPr id="55" name="手順" descr="上記の数式は、次の機能を使用します。&#10;&#10;• 単一セルの参照。これは、セルの &quot;アドレス&quot; または &quot;名前&quot; です。D48 は、上記の数式の単一セルの参照です。&#10;• セルの範囲。これは、あるセルから始まり別のセルで終わる一連のセルです。G48:G51 は、数式のセルの範囲です。&#10;• 定数。この数式の定数は、数値の 100 です">
            <a:extLst>
              <a:ext uri="{FF2B5EF4-FFF2-40B4-BE49-F238E27FC236}">
                <a16:creationId xmlns:a16="http://schemas.microsoft.com/office/drawing/2014/main" id="{1D007985-C230-4EEF-B09E-ECAFD73BA28E}"/>
              </a:ext>
            </a:extLst>
          </xdr:cNvPr>
          <xdr:cNvSpPr txBox="1"/>
        </xdr:nvSpPr>
        <xdr:spPr>
          <a:xfrm>
            <a:off x="554831" y="11049868"/>
            <a:ext cx="5342213" cy="180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上記の数式は、次の機能を使用します。</a:t>
            </a:r>
          </a:p>
          <a:p>
            <a:pPr rtl="0" eaLnBrk="1" fontAlgn="auto" latinLnBrk="0" hangingPunct="1"/>
            <a:endParaRPr lang="en-US"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endParaRPr>
          </a:p>
          <a:p>
            <a:pPr rtl="0" eaLnBrk="1" fontAlgn="auto" latinLnBrk="0" hangingPunct="1">
              <a:spcAft>
                <a:spcPts val="600"/>
              </a:spcAft>
            </a:pP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 単一</a:t>
            </a:r>
            <a:r>
              <a:rPr lang="ja" sz="1100" b="1"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セルの参照</a:t>
            </a: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。これは、セルの "アドレス" または "名前" です。D48 は、上記の数式の単一セルの参照です。 </a:t>
            </a:r>
          </a:p>
          <a:p>
            <a:pPr rtl="0" eaLnBrk="1" fontAlgn="auto" latinLnBrk="0" hangingPunct="1">
              <a:spcAft>
                <a:spcPts val="600"/>
              </a:spcAft>
            </a:pP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 </a:t>
            </a:r>
            <a:r>
              <a:rPr lang="ja" sz="1100" b="1"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セルの範囲</a:t>
            </a: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。これは、あるセルから始まり別のセルで終わる一連のセルです。G48:G51 は、数式のセルの範囲です。</a:t>
            </a:r>
          </a:p>
          <a:p>
            <a:pPr rtl="0" eaLnBrk="1" fontAlgn="auto" latinLnBrk="0" hangingPunct="1">
              <a:spcAft>
                <a:spcPts val="600"/>
              </a:spcAft>
            </a:pP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 </a:t>
            </a:r>
            <a:r>
              <a:rPr lang="ja" sz="1100" b="1"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定数</a:t>
            </a:r>
            <a:r>
              <a:rPr lang="ja" sz="1100" b="0" i="0" kern="1200" baseline="0">
                <a:solidFill>
                  <a:schemeClr val="dk1"/>
                </a:solidFill>
                <a:effectLst/>
                <a:latin typeface="Meiryo UI" panose="020B0604030504040204" pitchFamily="50" charset="-128"/>
                <a:ea typeface="Meiryo UI" panose="020B0604030504040204" pitchFamily="50" charset="-128"/>
                <a:cs typeface="Segoe UI" panose="020B0502040204020203" pitchFamily="34" charset="0"/>
              </a:rPr>
              <a:t>。この数式の定数は、数値の 100 です。 </a:t>
            </a:r>
            <a:endParaRPr lang="en-US" sz="1100">
              <a:effectLst/>
              <a:latin typeface="Meiryo UI" panose="020B0604030504040204" pitchFamily="50" charset="-128"/>
              <a:ea typeface="Meiryo UI" panose="020B0604030504040204" pitchFamily="50" charset="-128"/>
              <a:cs typeface="Segoe UI" panose="020B0502040204020203" pitchFamily="34" charset="0"/>
            </a:endParaRPr>
          </a:p>
        </xdr:txBody>
      </xdr:sp>
    </xdr:grpSp>
    <xdr:clientData/>
  </xdr:oneCellAnchor>
  <xdr:oneCellAnchor>
    <xdr:from>
      <xdr:col>6</xdr:col>
      <xdr:colOff>379854</xdr:colOff>
      <xdr:row>15</xdr:row>
      <xdr:rowOff>72208</xdr:rowOff>
    </xdr:from>
    <xdr:ext cx="2420496" cy="1832792"/>
    <xdr:grpSp>
      <xdr:nvGrpSpPr>
        <xdr:cNvPr id="74" name="グループ 3" descr="特別課題&#10;ここでは、別の SUMIF 数式を追加してみますが、100 未満の金額を追加します。結果は、160 になります&#10;">
          <a:extLst>
            <a:ext uri="{FF2B5EF4-FFF2-40B4-BE49-F238E27FC236}">
              <a16:creationId xmlns:a16="http://schemas.microsoft.com/office/drawing/2014/main" id="{D175ECBA-E5F0-4DFF-98D8-AED230B01015}"/>
            </a:ext>
          </a:extLst>
        </xdr:cNvPr>
        <xdr:cNvGrpSpPr/>
      </xdr:nvGrpSpPr>
      <xdr:grpSpPr>
        <a:xfrm>
          <a:off x="9815954" y="3501208"/>
          <a:ext cx="2420496" cy="1832792"/>
          <a:chOff x="8790429" y="3748858"/>
          <a:chExt cx="2420496" cy="1832792"/>
        </a:xfrm>
      </xdr:grpSpPr>
      <xdr:sp macro="" textlink="">
        <xdr:nvSpPr>
          <xdr:cNvPr id="75" name="手順" descr="特別課題&#10;ここでは、別の SUMIF 数式を追加してみますが、100 未満の金額を追加します。結果は、160 になります">
            <a:extLst>
              <a:ext uri="{FF2B5EF4-FFF2-40B4-BE49-F238E27FC236}">
                <a16:creationId xmlns:a16="http://schemas.microsoft.com/office/drawing/2014/main" id="{4AA91BA9-FB84-4883-9F5B-C8B6B0CA3520}"/>
              </a:ext>
            </a:extLst>
          </xdr:cNvPr>
          <xdr:cNvSpPr txBox="1"/>
        </xdr:nvSpPr>
        <xdr:spPr>
          <a:xfrm>
            <a:off x="9648643" y="3895724"/>
            <a:ext cx="1562282" cy="1685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ここでは、別の SUMIF 数式を追加してみますが、</a:t>
            </a:r>
            <a:r>
              <a:rPr lang="ja" sz="1100" b="0" i="1" kern="1200" baseline="0">
                <a:solidFill>
                  <a:schemeClr val="dk1"/>
                </a:solidFill>
                <a:effectLst/>
                <a:latin typeface="Meiryo UI" panose="020B0604030504040204" pitchFamily="50" charset="-128"/>
                <a:ea typeface="Meiryo UI" panose="020B0604030504040204" pitchFamily="50" charset="-128"/>
                <a:cs typeface="+mn-cs"/>
              </a:rPr>
              <a:t>100 未満</a:t>
            </a:r>
            <a:r>
              <a:rPr lang="ja" sz="1100" b="0" i="0" kern="1200" baseline="0">
                <a:solidFill>
                  <a:schemeClr val="dk1"/>
                </a:solidFill>
                <a:effectLst/>
                <a:latin typeface="Meiryo UI" panose="020B0604030504040204" pitchFamily="50" charset="-128"/>
                <a:ea typeface="Meiryo UI" panose="020B0604030504040204" pitchFamily="50" charset="-128"/>
                <a:cs typeface="+mn-cs"/>
              </a:rPr>
              <a:t>の金額を追加します。結果は、160 になります。</a:t>
            </a:r>
          </a:p>
        </xdr:txBody>
      </xdr:sp>
      <xdr:pic>
        <xdr:nvPicPr>
          <xdr:cNvPr id="76" name="特別課題のリボン" descr="飾りリボン">
            <a:extLst>
              <a:ext uri="{FF2B5EF4-FFF2-40B4-BE49-F238E27FC236}">
                <a16:creationId xmlns:a16="http://schemas.microsoft.com/office/drawing/2014/main" id="{CF260A29-6A65-48E1-867F-F4C89C925F0C}"/>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9287099" y="3950551"/>
            <a:ext cx="474289" cy="439736"/>
          </a:xfrm>
          <a:prstGeom prst="rect">
            <a:avLst/>
          </a:prstGeom>
        </xdr:spPr>
      </xdr:pic>
      <xdr:sp macro="" textlink="">
        <xdr:nvSpPr>
          <xdr:cNvPr id="77" name="特別課題の矢印" descr="矢印">
            <a:extLst>
              <a:ext uri="{FF2B5EF4-FFF2-40B4-BE49-F238E27FC236}">
                <a16:creationId xmlns:a16="http://schemas.microsoft.com/office/drawing/2014/main" id="{3E2531DA-2D2F-426B-A900-FCF2C4259C92}"/>
              </a:ext>
            </a:extLst>
          </xdr:cNvPr>
          <xdr:cNvSpPr/>
        </xdr:nvSpPr>
        <xdr:spPr>
          <a:xfrm rot="15682076" flipH="1">
            <a:off x="8985033" y="3554254"/>
            <a:ext cx="462029" cy="85123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clientData/>
  </xdr:oneCellAnchor>
  <xdr:oneCellAnchor>
    <xdr:from>
      <xdr:col>0</xdr:col>
      <xdr:colOff>326572</xdr:colOff>
      <xdr:row>0</xdr:row>
      <xdr:rowOff>266701</xdr:rowOff>
    </xdr:from>
    <xdr:ext cx="5695950" cy="5048249"/>
    <xdr:grpSp>
      <xdr:nvGrpSpPr>
        <xdr:cNvPr id="78" name="効率よく数値を加算する" descr="効率よく数値を加算する&#10;Excel で数値を加算する方法をいくつか紹介します。&#10;果物の金額の下にある黄色のセルを選択します。&#10;= SUM(D4:D7) と入力し、Enter キーを押します。完了すると、170 という結果が表示されます。&#10;&#10;ショートカット キーを使用して、加算する別の方法を示します。肉類の金額の下にある黄色のセルを選択します。&#10;最初に、Alt キーを押して = キーを押します。次に、Enter キーを押します。&#10;ここで、50 以上の数値のみを加算します。最後の黄色のセルを選択します。= SUMIF (D11:D15、&quot;&gt; 50&quot;) と入力し、&#10;次に、Enter キーを押します。結果は、100 です。&#10;さらに詳しく&#10;次の手順へ ">
          <a:extLst>
            <a:ext uri="{FF2B5EF4-FFF2-40B4-BE49-F238E27FC236}">
              <a16:creationId xmlns:a16="http://schemas.microsoft.com/office/drawing/2014/main" id="{9260555D-3ABF-4907-930F-8E210FB961EF}"/>
            </a:ext>
          </a:extLst>
        </xdr:cNvPr>
        <xdr:cNvGrpSpPr/>
      </xdr:nvGrpSpPr>
      <xdr:grpSpPr>
        <a:xfrm>
          <a:off x="326572" y="266701"/>
          <a:ext cx="5695950" cy="5048249"/>
          <a:chOff x="326572" y="266702"/>
          <a:chExt cx="5705475" cy="5142905"/>
        </a:xfrm>
      </xdr:grpSpPr>
      <xdr:grpSp>
        <xdr:nvGrpSpPr>
          <xdr:cNvPr id="79" name="数値の加算手順">
            <a:extLst>
              <a:ext uri="{FF2B5EF4-FFF2-40B4-BE49-F238E27FC236}">
                <a16:creationId xmlns:a16="http://schemas.microsoft.com/office/drawing/2014/main" id="{C9558973-1514-4871-B349-23AB55AEAC5C}"/>
              </a:ext>
            </a:extLst>
          </xdr:cNvPr>
          <xdr:cNvGrpSpPr/>
        </xdr:nvGrpSpPr>
        <xdr:grpSpPr>
          <a:xfrm>
            <a:off x="326572" y="266702"/>
            <a:ext cx="5705475" cy="5142905"/>
            <a:chOff x="0" y="0"/>
            <a:chExt cx="5695950" cy="5100830"/>
          </a:xfrm>
        </xdr:grpSpPr>
        <xdr:sp macro="" textlink="">
          <xdr:nvSpPr>
            <xdr:cNvPr id="99" name="背景" descr="背景">
              <a:extLst>
                <a:ext uri="{FF2B5EF4-FFF2-40B4-BE49-F238E27FC236}">
                  <a16:creationId xmlns:a16="http://schemas.microsoft.com/office/drawing/2014/main" id="{262F6996-3194-4D27-9A21-35BA32072905}"/>
                </a:ext>
              </a:extLst>
            </xdr:cNvPr>
            <xdr:cNvSpPr/>
          </xdr:nvSpPr>
          <xdr:spPr>
            <a:xfrm>
              <a:off x="0" y="0"/>
              <a:ext cx="5695950" cy="510083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100" name="手順" descr="効率よく数値を加算する">
              <a:extLst>
                <a:ext uri="{FF2B5EF4-FFF2-40B4-BE49-F238E27FC236}">
                  <a16:creationId xmlns:a16="http://schemas.microsoft.com/office/drawing/2014/main" id="{C8554E9E-6AE7-4DA8-BF71-FBE92127F98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効率よく数値を加算する</a:t>
              </a:r>
            </a:p>
          </xdr:txBody>
        </xdr:sp>
        <xdr:sp macro="" textlink="">
          <xdr:nvSpPr>
            <xdr:cNvPr id="101" name="[詳細] ボタン" descr="さらに詳しく">
              <a:extLst>
                <a:ext uri="{FF2B5EF4-FFF2-40B4-BE49-F238E27FC236}">
                  <a16:creationId xmlns:a16="http://schemas.microsoft.com/office/drawing/2014/main" id="{A519B2B9-11A5-4DAD-A2E3-6F7F5BB3863A}"/>
                </a:ext>
              </a:extLst>
            </xdr:cNvPr>
            <xdr:cNvSpPr/>
          </xdr:nvSpPr>
          <xdr:spPr>
            <a:xfrm>
              <a:off x="234924" y="4323719"/>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102" name="ボトム ライン" descr="装飾線">
              <a:extLst>
                <a:ext uri="{FF2B5EF4-FFF2-40B4-BE49-F238E27FC236}">
                  <a16:creationId xmlns:a16="http://schemas.microsoft.com/office/drawing/2014/main" id="{06D6B72D-795A-43FC-BD2D-F7FD0B010401}"/>
                </a:ext>
              </a:extLst>
            </xdr:cNvPr>
            <xdr:cNvCxnSpPr>
              <a:cxnSpLocks/>
            </xdr:cNvCxnSpPr>
          </xdr:nvCxnSpPr>
          <xdr:spPr>
            <a:xfrm>
              <a:off x="234924" y="406260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1D0BF675-6706-4632-92D6-BDE6FC8A73C6}"/>
                </a:ext>
              </a:extLst>
            </xdr:cNvPr>
            <xdr:cNvSpPr/>
          </xdr:nvSpPr>
          <xdr:spPr>
            <a:xfrm>
              <a:off x="4293870" y="432371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cxnSp macro="">
          <xdr:nvCxnSpPr>
            <xdr:cNvPr id="104" name="トップ ライン" descr="装飾線">
              <a:extLst>
                <a:ext uri="{FF2B5EF4-FFF2-40B4-BE49-F238E27FC236}">
                  <a16:creationId xmlns:a16="http://schemas.microsoft.com/office/drawing/2014/main" id="{103D0B70-2DA2-4F42-B5B7-3611EE84A905}"/>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80" name="手順 5">
            <a:extLst>
              <a:ext uri="{FF2B5EF4-FFF2-40B4-BE49-F238E27FC236}">
                <a16:creationId xmlns:a16="http://schemas.microsoft.com/office/drawing/2014/main" id="{47324D3A-F57B-4FA3-BD53-633B077ECBBB}"/>
              </a:ext>
            </a:extLst>
          </xdr:cNvPr>
          <xdr:cNvGrpSpPr/>
        </xdr:nvGrpSpPr>
        <xdr:grpSpPr>
          <a:xfrm>
            <a:off x="558707" y="3409274"/>
            <a:ext cx="5241631" cy="806793"/>
            <a:chOff x="231749" y="3116867"/>
            <a:chExt cx="5232881" cy="800191"/>
          </a:xfrm>
        </xdr:grpSpPr>
        <xdr:sp macro="" textlink="">
          <xdr:nvSpPr>
            <xdr:cNvPr id="97" name="手順" descr="ここで、50 以上の数値のみを加算します。最後の黄色のセルを選択します。= SUMIF (D11:D15、&quot;&gt; 50&quot;) と入力し、Enter キーを押します。結果は、100 です">
              <a:extLst>
                <a:ext uri="{FF2B5EF4-FFF2-40B4-BE49-F238E27FC236}">
                  <a16:creationId xmlns:a16="http://schemas.microsoft.com/office/drawing/2014/main" id="{B528139B-0273-45AD-8049-A9CE122DC408}"/>
                </a:ext>
              </a:extLst>
            </xdr:cNvPr>
            <xdr:cNvSpPr txBox="1"/>
          </xdr:nvSpPr>
          <xdr:spPr>
            <a:xfrm>
              <a:off x="638783" y="3159365"/>
              <a:ext cx="4825847" cy="757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ここで、50 以上の数値のみを加算します。最後の黄色のセルを選択します。</a:t>
              </a:r>
              <a:br>
                <a:rPr lang="en-US" alt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SUMIF(D11:D15</a:t>
              </a:r>
              <a:r>
                <a:rPr lang="en-US" alt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"&gt; 50") </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と入力し、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Enter</a:t>
              </a:r>
              <a:r>
                <a:rPr lang="en-US" alt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キーを押します。結</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果は、100 です。 </a:t>
              </a:r>
            </a:p>
          </xdr:txBody>
        </xdr:sp>
        <xdr:sp macro="" textlink="">
          <xdr:nvSpPr>
            <xdr:cNvPr id="98" name="5" descr="5">
              <a:extLst>
                <a:ext uri="{FF2B5EF4-FFF2-40B4-BE49-F238E27FC236}">
                  <a16:creationId xmlns:a16="http://schemas.microsoft.com/office/drawing/2014/main" id="{95D2FD62-79C2-4629-A549-93E74F293CF8}"/>
                </a:ext>
              </a:extLst>
            </xdr:cNvPr>
            <xdr:cNvSpPr/>
          </xdr:nvSpPr>
          <xdr:spPr>
            <a:xfrm>
              <a:off x="231749" y="31168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grpSp>
        <xdr:nvGrpSpPr>
          <xdr:cNvPr id="81" name="手順 4">
            <a:extLst>
              <a:ext uri="{FF2B5EF4-FFF2-40B4-BE49-F238E27FC236}">
                <a16:creationId xmlns:a16="http://schemas.microsoft.com/office/drawing/2014/main" id="{90C30EB5-FF4A-4DA9-BA31-B6B866AE92B8}"/>
              </a:ext>
            </a:extLst>
          </xdr:cNvPr>
          <xdr:cNvGrpSpPr/>
        </xdr:nvGrpSpPr>
        <xdr:grpSpPr>
          <a:xfrm>
            <a:off x="558707" y="2926031"/>
            <a:ext cx="5225273" cy="608867"/>
            <a:chOff x="231749" y="2637579"/>
            <a:chExt cx="5216550" cy="603885"/>
          </a:xfrm>
        </xdr:grpSpPr>
        <xdr:sp macro="" textlink="">
          <xdr:nvSpPr>
            <xdr:cNvPr id="92" name="4" descr="4">
              <a:extLst>
                <a:ext uri="{FF2B5EF4-FFF2-40B4-BE49-F238E27FC236}">
                  <a16:creationId xmlns:a16="http://schemas.microsoft.com/office/drawing/2014/main" id="{46D45377-9967-49F1-8D28-F6C9F2AC2A37}"/>
                </a:ext>
              </a:extLst>
            </xdr:cNvPr>
            <xdr:cNvSpPr/>
          </xdr:nvSpPr>
          <xdr:spPr>
            <a:xfrm>
              <a:off x="231749" y="263757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nvGrpSpPr>
            <xdr:cNvPr id="93" name="グループ 26">
              <a:extLst>
                <a:ext uri="{FF2B5EF4-FFF2-40B4-BE49-F238E27FC236}">
                  <a16:creationId xmlns:a16="http://schemas.microsoft.com/office/drawing/2014/main" id="{A2803C6E-220E-4FD7-8221-010936C20326}"/>
                </a:ext>
              </a:extLst>
            </xdr:cNvPr>
            <xdr:cNvGrpSpPr/>
          </xdr:nvGrpSpPr>
          <xdr:grpSpPr>
            <a:xfrm>
              <a:off x="638783" y="2680077"/>
              <a:ext cx="4809516" cy="561387"/>
              <a:chOff x="638783" y="2680077"/>
              <a:chExt cx="4809516" cy="561387"/>
            </a:xfrm>
          </xdr:grpSpPr>
          <xdr:sp macro="" textlink="">
            <xdr:nvSpPr>
              <xdr:cNvPr id="94" name="手順" descr="最初に、Alt キーを押して = キーを押します。次に、Enter キーを押します">
                <a:extLst>
                  <a:ext uri="{FF2B5EF4-FFF2-40B4-BE49-F238E27FC236}">
                    <a16:creationId xmlns:a16="http://schemas.microsoft.com/office/drawing/2014/main" id="{EF1D31B6-51DE-4A00-B3F5-0A9BC25796D2}"/>
                  </a:ext>
                </a:extLst>
              </xdr:cNvPr>
              <xdr:cNvSpPr txBox="1"/>
            </xdr:nvSpPr>
            <xdr:spPr>
              <a:xfrm>
                <a:off x="638783" y="268007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押す	          最初に次に、</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Enter</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キーを押します。</a:t>
                </a:r>
              </a:p>
            </xdr:txBody>
          </xdr:sp>
          <xdr:sp macro="" textlink="">
            <xdr:nvSpPr>
              <xdr:cNvPr id="95" name="等号 (=) キー" descr="等号 (=) キー">
                <a:extLst>
                  <a:ext uri="{FF2B5EF4-FFF2-40B4-BE49-F238E27FC236}">
                    <a16:creationId xmlns:a16="http://schemas.microsoft.com/office/drawing/2014/main" id="{228C1A3D-1360-4984-896D-BEEF05CE04C8}"/>
                  </a:ext>
                </a:extLst>
              </xdr:cNvPr>
              <xdr:cNvSpPr/>
            </xdr:nvSpPr>
            <xdr:spPr>
              <a:xfrm>
                <a:off x="1578685" y="2682870"/>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000">
                    <a:solidFill>
                      <a:schemeClr val="tx1"/>
                    </a:solidFill>
                    <a:latin typeface="Meiryo UI" panose="020B0604030504040204" pitchFamily="50" charset="-128"/>
                    <a:ea typeface="Meiryo UI" panose="020B0604030504040204" pitchFamily="50" charset="-128"/>
                  </a:rPr>
                  <a:t>=</a:t>
                </a:r>
                <a:endParaRPr lang="en-US" sz="900">
                  <a:solidFill>
                    <a:schemeClr val="tx1"/>
                  </a:solidFill>
                  <a:latin typeface="Meiryo UI" panose="020B0604030504040204" pitchFamily="50" charset="-128"/>
                  <a:ea typeface="Meiryo UI" panose="020B0604030504040204" pitchFamily="50" charset="-128"/>
                </a:endParaRPr>
              </a:p>
            </xdr:txBody>
          </xdr:sp>
          <xdr:sp macro="" textlink="">
            <xdr:nvSpPr>
              <xdr:cNvPr id="96" name="Alt キー" descr="Alt キー">
                <a:extLst>
                  <a:ext uri="{FF2B5EF4-FFF2-40B4-BE49-F238E27FC236}">
                    <a16:creationId xmlns:a16="http://schemas.microsoft.com/office/drawing/2014/main" id="{A3893DF3-0485-48B8-9C8C-4FE4B859D97E}"/>
                  </a:ext>
                </a:extLst>
              </xdr:cNvPr>
              <xdr:cNvSpPr/>
            </xdr:nvSpPr>
            <xdr:spPr>
              <a:xfrm>
                <a:off x="1086869" y="2682870"/>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rPr>
                  <a:t>Alt</a:t>
                </a:r>
                <a:endParaRPr lang="en-US" sz="800" spc="100" baseline="0">
                  <a:solidFill>
                    <a:schemeClr val="tx1"/>
                  </a:solidFill>
                  <a:latin typeface="Meiryo UI" panose="020B0604030504040204" pitchFamily="50" charset="-128"/>
                  <a:ea typeface="Meiryo UI" panose="020B0604030504040204" pitchFamily="50" charset="-128"/>
                </a:endParaRPr>
              </a:p>
            </xdr:txBody>
          </xdr:sp>
        </xdr:grpSp>
      </xdr:grpSp>
      <xdr:grpSp>
        <xdr:nvGrpSpPr>
          <xdr:cNvPr id="82" name="手順 3">
            <a:extLst>
              <a:ext uri="{FF2B5EF4-FFF2-40B4-BE49-F238E27FC236}">
                <a16:creationId xmlns:a16="http://schemas.microsoft.com/office/drawing/2014/main" id="{51D982DF-DC74-4571-B434-C88FC372A89E}"/>
              </a:ext>
            </a:extLst>
          </xdr:cNvPr>
          <xdr:cNvGrpSpPr/>
        </xdr:nvGrpSpPr>
        <xdr:grpSpPr>
          <a:xfrm>
            <a:off x="558707" y="2345453"/>
            <a:ext cx="5225273" cy="608867"/>
            <a:chOff x="231749" y="2061740"/>
            <a:chExt cx="5216550" cy="603885"/>
          </a:xfrm>
        </xdr:grpSpPr>
        <xdr:sp macro="" textlink="">
          <xdr:nvSpPr>
            <xdr:cNvPr id="90" name="手順" descr="ショートカット キーを使用して、加算する別の方法を示します。肉類の金額の下にある黄色のセルを選択します">
              <a:extLst>
                <a:ext uri="{FF2B5EF4-FFF2-40B4-BE49-F238E27FC236}">
                  <a16:creationId xmlns:a16="http://schemas.microsoft.com/office/drawing/2014/main" id="{E3462901-09C5-4FD8-97EA-C4ED179750D9}"/>
                </a:ext>
              </a:extLst>
            </xdr:cNvPr>
            <xdr:cNvSpPr txBox="1"/>
          </xdr:nvSpPr>
          <xdr:spPr>
            <a:xfrm>
              <a:off x="638783" y="210423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ショートカット キーを使用して、加算する別の方法を示します。肉類の金額の下にある黄色のセルを選択します。 </a:t>
              </a:r>
            </a:p>
          </xdr:txBody>
        </xdr:sp>
        <xdr:sp macro="" textlink="">
          <xdr:nvSpPr>
            <xdr:cNvPr id="91" name="3" descr="3">
              <a:extLst>
                <a:ext uri="{FF2B5EF4-FFF2-40B4-BE49-F238E27FC236}">
                  <a16:creationId xmlns:a16="http://schemas.microsoft.com/office/drawing/2014/main" id="{8415EDFE-67D7-47A3-BFC2-1484F8E7692E}"/>
                </a:ext>
              </a:extLst>
            </xdr:cNvPr>
            <xdr:cNvSpPr/>
          </xdr:nvSpPr>
          <xdr:spPr>
            <a:xfrm>
              <a:off x="231749" y="206174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grpSp>
      <xdr:grpSp>
        <xdr:nvGrpSpPr>
          <xdr:cNvPr id="83" name="手順 2">
            <a:extLst>
              <a:ext uri="{FF2B5EF4-FFF2-40B4-BE49-F238E27FC236}">
                <a16:creationId xmlns:a16="http://schemas.microsoft.com/office/drawing/2014/main" id="{9DCB7D42-33E2-4F11-8C68-887F6F4AA62B}"/>
              </a:ext>
            </a:extLst>
          </xdr:cNvPr>
          <xdr:cNvGrpSpPr/>
        </xdr:nvGrpSpPr>
        <xdr:grpSpPr>
          <a:xfrm>
            <a:off x="558707" y="1769250"/>
            <a:ext cx="5225273" cy="608867"/>
            <a:chOff x="231749" y="1490256"/>
            <a:chExt cx="5216550" cy="603885"/>
          </a:xfrm>
        </xdr:grpSpPr>
        <xdr:sp macro="" textlink="">
          <xdr:nvSpPr>
            <xdr:cNvPr id="88" name="手順" descr="= SUM(D4:D7) と入力し、Enter キーを押します。完了すると、170 という結果が表示されます">
              <a:extLst>
                <a:ext uri="{FF2B5EF4-FFF2-40B4-BE49-F238E27FC236}">
                  <a16:creationId xmlns:a16="http://schemas.microsoft.com/office/drawing/2014/main" id="{834EAC0A-8ECF-4DA1-854B-2F6236050FAA}"/>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SUM(D4:D7)</a:t>
              </a:r>
              <a:r>
                <a:rPr lang="en-US" alt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と入力し、Enter キーを押します。完了</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すると、170 という結果が表示されます。</a:t>
              </a:r>
            </a:p>
          </xdr:txBody>
        </xdr:sp>
        <xdr:sp macro="" textlink="">
          <xdr:nvSpPr>
            <xdr:cNvPr id="89" name="2" descr="2">
              <a:extLst>
                <a:ext uri="{FF2B5EF4-FFF2-40B4-BE49-F238E27FC236}">
                  <a16:creationId xmlns:a16="http://schemas.microsoft.com/office/drawing/2014/main" id="{3EFD1E11-E62C-425E-B67D-87BE4B1B3F2E}"/>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grpSp>
      <xdr:grpSp>
        <xdr:nvGrpSpPr>
          <xdr:cNvPr id="84" name="手順 1">
            <a:extLst>
              <a:ext uri="{FF2B5EF4-FFF2-40B4-BE49-F238E27FC236}">
                <a16:creationId xmlns:a16="http://schemas.microsoft.com/office/drawing/2014/main" id="{F6861216-59B7-4C33-A07A-C1765CC7EBEC}"/>
              </a:ext>
            </a:extLst>
          </xdr:cNvPr>
          <xdr:cNvGrpSpPr/>
        </xdr:nvGrpSpPr>
        <xdr:grpSpPr>
          <a:xfrm>
            <a:off x="558707" y="1278313"/>
            <a:ext cx="5225273" cy="608867"/>
            <a:chOff x="231749" y="1003336"/>
            <a:chExt cx="5216550" cy="603885"/>
          </a:xfrm>
        </xdr:grpSpPr>
        <xdr:sp macro="" textlink="">
          <xdr:nvSpPr>
            <xdr:cNvPr id="86" name="手順" descr="果物の金額の下にある黄色のセルを選択します">
              <a:extLst>
                <a:ext uri="{FF2B5EF4-FFF2-40B4-BE49-F238E27FC236}">
                  <a16:creationId xmlns:a16="http://schemas.microsoft.com/office/drawing/2014/main" id="{DC53AA66-8DB8-4194-9727-72E8AE1D0A5E}"/>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果物の金額の下にある黄色のセルを選択します。</a:t>
              </a:r>
            </a:p>
          </xdr:txBody>
        </xdr:sp>
        <xdr:sp macro="" textlink="">
          <xdr:nvSpPr>
            <xdr:cNvPr id="87" name="1" descr="1">
              <a:extLst>
                <a:ext uri="{FF2B5EF4-FFF2-40B4-BE49-F238E27FC236}">
                  <a16:creationId xmlns:a16="http://schemas.microsoft.com/office/drawing/2014/main" id="{F8AADDA2-AD5B-4E29-B1F0-2EA6B6F54AD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grpSp>
      <xdr:sp macro="" textlink="">
        <xdr:nvSpPr>
          <xdr:cNvPr id="85" name="数値の加算の概要" descr="Excel で数値を加算する方法をいくつか紹介します。">
            <a:extLst>
              <a:ext uri="{FF2B5EF4-FFF2-40B4-BE49-F238E27FC236}">
                <a16:creationId xmlns:a16="http://schemas.microsoft.com/office/drawing/2014/main" id="{71167597-0724-42FE-8D64-DAD5E88B188B}"/>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Excel で数値を加算する方法をいくつか紹介します。</a:t>
            </a:r>
          </a:p>
        </xdr:txBody>
      </xdr:sp>
    </xdr:grp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298674</xdr:colOff>
      <xdr:row>0</xdr:row>
      <xdr:rowOff>253094</xdr:rowOff>
    </xdr:from>
    <xdr:ext cx="5695950" cy="4617619"/>
    <xdr:grpSp>
      <xdr:nvGrpSpPr>
        <xdr:cNvPr id="2" name="自動フィルで時間を節約する" descr="自動フィルで時間を節約する&#10;Excel でフィル ハンドルを使用する方法を示します。&#10;数値 100 を含むセルをクリックします。&#10;カーソルが十字になるまで、セルの右下隅に置きます。&#10;&#10;十字をクリックし、3 つのセルだけ下にドラッグします。セルに合計の 110、120、130.が自動的に埋め込まれます。これは、&quot;下へ複写&quot; と呼ばれます。&#10;200 を含む黄色のセルを選択し、もう一度フィルしますが、今回はフィル ハンドルを右にドラッグしてセルに値を埋め込みます。これは、&quot;右へ複写&quot; と呼ばれます。&#10;さらに詳しく&#10;次の手順へ">
          <a:extLst>
            <a:ext uri="{FF2B5EF4-FFF2-40B4-BE49-F238E27FC236}">
              <a16:creationId xmlns:a16="http://schemas.microsoft.com/office/drawing/2014/main" id="{E1F5851E-63B3-4D73-8D87-571CE643FA9E}"/>
            </a:ext>
          </a:extLst>
        </xdr:cNvPr>
        <xdr:cNvGrpSpPr/>
      </xdr:nvGrpSpPr>
      <xdr:grpSpPr>
        <a:xfrm>
          <a:off x="298674" y="253094"/>
          <a:ext cx="5695950" cy="4617619"/>
          <a:chOff x="11496675" y="857250"/>
          <a:chExt cx="5695950" cy="4619625"/>
        </a:xfrm>
      </xdr:grpSpPr>
      <xdr:sp macro="" textlink="">
        <xdr:nvSpPr>
          <xdr:cNvPr id="3" name="四角形 96" descr="背景">
            <a:extLst>
              <a:ext uri="{FF2B5EF4-FFF2-40B4-BE49-F238E27FC236}">
                <a16:creationId xmlns:a16="http://schemas.microsoft.com/office/drawing/2014/main" id="{F7099A49-9E19-4BD3-AF22-8CDB78535DFA}"/>
              </a:ext>
            </a:extLst>
          </xdr:cNvPr>
          <xdr:cNvSpPr/>
        </xdr:nvSpPr>
        <xdr:spPr>
          <a:xfrm>
            <a:off x="11496675" y="8572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自動フィルで時間を節約する">
            <a:extLst>
              <a:ext uri="{FF2B5EF4-FFF2-40B4-BE49-F238E27FC236}">
                <a16:creationId xmlns:a16="http://schemas.microsoft.com/office/drawing/2014/main" id="{14AE9F85-8EA9-425E-B95B-D63D9B96419A}"/>
              </a:ext>
            </a:extLst>
          </xdr:cNvPr>
          <xdr:cNvSpPr txBox="1"/>
        </xdr:nvSpPr>
        <xdr:spPr>
          <a:xfrm>
            <a:off x="11728423" y="9854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自動フィルで時間を節約する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98" descr="装飾線">
            <a:extLst>
              <a:ext uri="{FF2B5EF4-FFF2-40B4-BE49-F238E27FC236}">
                <a16:creationId xmlns:a16="http://schemas.microsoft.com/office/drawing/2014/main" id="{0189E70F-D46C-435B-A8E2-8BF70CDC4FE1}"/>
              </a:ext>
            </a:extLst>
          </xdr:cNvPr>
          <xdr:cNvCxnSpPr>
            <a:cxnSpLocks/>
          </xdr:cNvCxnSpPr>
        </xdr:nvCxnSpPr>
        <xdr:spPr>
          <a:xfrm>
            <a:off x="11731599" y="14928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9683DD3F-B8C3-4AA0-89A6-788007CC16EF}"/>
              </a:ext>
            </a:extLst>
          </xdr:cNvPr>
          <xdr:cNvSpPr/>
        </xdr:nvSpPr>
        <xdr:spPr>
          <a:xfrm>
            <a:off x="11731599" y="470928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100" descr="装飾線">
            <a:extLst>
              <a:ext uri="{FF2B5EF4-FFF2-40B4-BE49-F238E27FC236}">
                <a16:creationId xmlns:a16="http://schemas.microsoft.com/office/drawing/2014/main" id="{A4D68805-0C09-4D41-95EA-CFC86D435F73}"/>
              </a:ext>
            </a:extLst>
          </xdr:cNvPr>
          <xdr:cNvCxnSpPr>
            <a:cxnSpLocks/>
          </xdr:cNvCxnSpPr>
        </xdr:nvCxnSpPr>
        <xdr:spPr>
          <a:xfrm>
            <a:off x="11731599" y="44481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6D45A5BA-E289-4751-B937-56E4C83B7ADC}"/>
              </a:ext>
            </a:extLst>
          </xdr:cNvPr>
          <xdr:cNvSpPr/>
        </xdr:nvSpPr>
        <xdr:spPr>
          <a:xfrm>
            <a:off x="15790545" y="470928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Excel でフィル ハンドルを使用する方法を示します。">
            <a:extLst>
              <a:ext uri="{FF2B5EF4-FFF2-40B4-BE49-F238E27FC236}">
                <a16:creationId xmlns:a16="http://schemas.microsoft.com/office/drawing/2014/main" id="{2C5E67CA-8950-4794-805A-A2D41D268AB4}"/>
              </a:ext>
            </a:extLst>
          </xdr:cNvPr>
          <xdr:cNvSpPr txBox="1"/>
        </xdr:nvSpPr>
        <xdr:spPr>
          <a:xfrm>
            <a:off x="11725275" y="156649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Excel でフィル ハンドルを使用する方法を示します。</a:t>
            </a:r>
          </a:p>
        </xdr:txBody>
      </xdr:sp>
      <xdr:sp macro="" textlink="">
        <xdr:nvSpPr>
          <xdr:cNvPr id="10" name="手順" descr="数値 100 を含むセルをクリックします">
            <a:extLst>
              <a:ext uri="{FF2B5EF4-FFF2-40B4-BE49-F238E27FC236}">
                <a16:creationId xmlns:a16="http://schemas.microsoft.com/office/drawing/2014/main" id="{38AE517F-CB7C-49E0-8E2E-752EF66E7ECD}"/>
              </a:ext>
            </a:extLst>
          </xdr:cNvPr>
          <xdr:cNvSpPr txBox="1"/>
        </xdr:nvSpPr>
        <xdr:spPr>
          <a:xfrm>
            <a:off x="12135458" y="1912609"/>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数値 </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100</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を含むセルをクリックします。</a:t>
            </a:r>
          </a:p>
        </xdr:txBody>
      </xdr:sp>
      <xdr:sp macro="" textlink="">
        <xdr:nvSpPr>
          <xdr:cNvPr id="11" name="円 104" descr="1">
            <a:extLst>
              <a:ext uri="{FF2B5EF4-FFF2-40B4-BE49-F238E27FC236}">
                <a16:creationId xmlns:a16="http://schemas.microsoft.com/office/drawing/2014/main" id="{52356DCB-E5EF-4E7F-937A-6C1788CD7B11}"/>
              </a:ext>
            </a:extLst>
          </xdr:cNvPr>
          <xdr:cNvSpPr/>
        </xdr:nvSpPr>
        <xdr:spPr>
          <a:xfrm>
            <a:off x="11728424" y="18701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2" name="手順" descr="カーソルが十字になるまで、セルの右下隅に置きます。&#10;">
            <a:extLst>
              <a:ext uri="{FF2B5EF4-FFF2-40B4-BE49-F238E27FC236}">
                <a16:creationId xmlns:a16="http://schemas.microsoft.com/office/drawing/2014/main" id="{F7EC2C8F-5FFE-4085-A2AA-7D011F60CE5A}"/>
              </a:ext>
            </a:extLst>
          </xdr:cNvPr>
          <xdr:cNvSpPr txBox="1"/>
        </xdr:nvSpPr>
        <xdr:spPr>
          <a:xfrm>
            <a:off x="12135457" y="2399529"/>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カーソルが十字になるまで、セルの右下隅に置きます。 </a:t>
            </a:r>
            <a:br>
              <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3" name="円 106" descr="2">
            <a:extLst>
              <a:ext uri="{FF2B5EF4-FFF2-40B4-BE49-F238E27FC236}">
                <a16:creationId xmlns:a16="http://schemas.microsoft.com/office/drawing/2014/main" id="{7C94B36E-9E9F-43E7-B661-A3190395F536}"/>
              </a:ext>
            </a:extLst>
          </xdr:cNvPr>
          <xdr:cNvSpPr/>
        </xdr:nvSpPr>
        <xdr:spPr>
          <a:xfrm>
            <a:off x="11728424" y="235703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4" name="手順" descr="十字をクリックし、3 つのセルだけ下にドラッグします。セルに合計の 110、120、130.が自動的に埋め込まれます。これは、&quot;下へ複写&quot; と呼ばれます&#10;">
            <a:extLst>
              <a:ext uri="{FF2B5EF4-FFF2-40B4-BE49-F238E27FC236}">
                <a16:creationId xmlns:a16="http://schemas.microsoft.com/office/drawing/2014/main" id="{4D266FFB-D851-4FFE-8155-6E46625A443F}"/>
              </a:ext>
            </a:extLst>
          </xdr:cNvPr>
          <xdr:cNvSpPr txBox="1"/>
        </xdr:nvSpPr>
        <xdr:spPr>
          <a:xfrm>
            <a:off x="12135458" y="287666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十字をクリックし、3 つのセルだけ下にドラッグします。セルに合計の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110</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120</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130</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.が自動的に埋め込まれます。これは、"下へ複写" と呼ばれます。</a:t>
            </a:r>
          </a:p>
        </xdr:txBody>
      </xdr:sp>
      <xdr:sp macro="" textlink="">
        <xdr:nvSpPr>
          <xdr:cNvPr id="15" name="円 108" descr="3">
            <a:extLst>
              <a:ext uri="{FF2B5EF4-FFF2-40B4-BE49-F238E27FC236}">
                <a16:creationId xmlns:a16="http://schemas.microsoft.com/office/drawing/2014/main" id="{8BCECEE4-F151-4E1F-A035-BF235E9A210A}"/>
              </a:ext>
            </a:extLst>
          </xdr:cNvPr>
          <xdr:cNvSpPr/>
        </xdr:nvSpPr>
        <xdr:spPr>
          <a:xfrm>
            <a:off x="11728424" y="283416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6" name="手順" descr="200 を含む黄色のセルを選択し、もう一度フィルしますが、今回はフィル ハンドルを右にドラッグしてセルに値を埋め込みます。これは、&quot;右へ複写&quot; と呼ばれます">
            <a:extLst>
              <a:ext uri="{FF2B5EF4-FFF2-40B4-BE49-F238E27FC236}">
                <a16:creationId xmlns:a16="http://schemas.microsoft.com/office/drawing/2014/main" id="{A9BD6301-85FA-42D4-B716-89226099B43B}"/>
              </a:ext>
            </a:extLst>
          </xdr:cNvPr>
          <xdr:cNvSpPr txBox="1"/>
        </xdr:nvSpPr>
        <xdr:spPr>
          <a:xfrm>
            <a:off x="12135458" y="3539251"/>
            <a:ext cx="4809516" cy="781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200</a:t>
            </a:r>
            <a:r>
              <a:rPr lang="en-US" alt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を含む黄色のセルを選択し、もう一度フィルしますが、今回はフィル ハンドルを右にドラッグしてセルに値を埋め込みます。</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これは、"右へ複写" と呼ばれます。</a:t>
            </a:r>
            <a:endParaRPr kumimoji="0" lang="en-US"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7" name="円 110" descr="4">
            <a:extLst>
              <a:ext uri="{FF2B5EF4-FFF2-40B4-BE49-F238E27FC236}">
                <a16:creationId xmlns:a16="http://schemas.microsoft.com/office/drawing/2014/main" id="{880E9250-775A-43CC-94CF-CA4EDF14FE31}"/>
              </a:ext>
            </a:extLst>
          </xdr:cNvPr>
          <xdr:cNvSpPr/>
        </xdr:nvSpPr>
        <xdr:spPr>
          <a:xfrm>
            <a:off x="11728424" y="34967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clientData/>
  </xdr:oneCellAnchor>
  <xdr:oneCellAnchor>
    <xdr:from>
      <xdr:col>6</xdr:col>
      <xdr:colOff>1084345</xdr:colOff>
      <xdr:row>3</xdr:row>
      <xdr:rowOff>0</xdr:rowOff>
    </xdr:from>
    <xdr:ext cx="2049380" cy="2228850"/>
    <xdr:grpSp>
      <xdr:nvGrpSpPr>
        <xdr:cNvPr id="18" name="グループ 8" descr="特別課題&#10;クリックしてドラッグし、これら 4 つのセルを選択し、Ctrl + D キーを押します。これは、下へ複写のショートカット キーです。右へ複写のショートカット キーがわかりますか? &#10;">
          <a:extLst>
            <a:ext uri="{FF2B5EF4-FFF2-40B4-BE49-F238E27FC236}">
              <a16:creationId xmlns:a16="http://schemas.microsoft.com/office/drawing/2014/main" id="{681D2996-CC97-49BF-9816-5A08DCE19E02}"/>
            </a:ext>
          </a:extLst>
        </xdr:cNvPr>
        <xdr:cNvGrpSpPr/>
      </xdr:nvGrpSpPr>
      <xdr:grpSpPr>
        <a:xfrm>
          <a:off x="10520445" y="1143000"/>
          <a:ext cx="2049380" cy="2228850"/>
          <a:chOff x="9304420" y="1209675"/>
          <a:chExt cx="2049380" cy="2228850"/>
        </a:xfrm>
      </xdr:grpSpPr>
      <xdr:grpSp>
        <xdr:nvGrpSpPr>
          <xdr:cNvPr id="19" name="グループ 116" descr="かっこ状の線">
            <a:extLst>
              <a:ext uri="{FF2B5EF4-FFF2-40B4-BE49-F238E27FC236}">
                <a16:creationId xmlns:a16="http://schemas.microsoft.com/office/drawing/2014/main" id="{FD81CED2-619C-4DCF-82CE-437050EF1897}"/>
              </a:ext>
            </a:extLst>
          </xdr:cNvPr>
          <xdr:cNvGrpSpPr/>
        </xdr:nvGrpSpPr>
        <xdr:grpSpPr>
          <a:xfrm rot="599914">
            <a:off x="9304420" y="1235818"/>
            <a:ext cx="281570" cy="779592"/>
            <a:chOff x="9871108" y="1184220"/>
            <a:chExt cx="273326" cy="789155"/>
          </a:xfrm>
        </xdr:grpSpPr>
        <xdr:sp macro="" textlink="">
          <xdr:nvSpPr>
            <xdr:cNvPr id="22" name="フリーフォーム:図形 117" descr="かっこ状の線">
              <a:extLst>
                <a:ext uri="{FF2B5EF4-FFF2-40B4-BE49-F238E27FC236}">
                  <a16:creationId xmlns:a16="http://schemas.microsoft.com/office/drawing/2014/main" id="{A7F02660-8ABD-4C6C-8229-7D16F4F2B04C}"/>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3" name="フリーフォーム:図形 118" descr="かっこ状の線">
              <a:extLst>
                <a:ext uri="{FF2B5EF4-FFF2-40B4-BE49-F238E27FC236}">
                  <a16:creationId xmlns:a16="http://schemas.microsoft.com/office/drawing/2014/main" id="{D0CC2C18-70E4-4618-8CC5-A91B930EF30E}"/>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sp macro="" textlink="">
        <xdr:nvSpPr>
          <xdr:cNvPr id="20" name="手順" descr="特別課題&#10;クリックしてドラッグし、これら 4 つのセルを選択し、Ctrl + D キーを押します。これは、下へ複写のショートカット キーです。右へ複写のショートカット キーがわかりますか? ">
            <a:extLst>
              <a:ext uri="{FF2B5EF4-FFF2-40B4-BE49-F238E27FC236}">
                <a16:creationId xmlns:a16="http://schemas.microsoft.com/office/drawing/2014/main" id="{FEA47BB1-F2C4-4D0D-BA8C-EE38EFA0A3AE}"/>
              </a:ext>
            </a:extLst>
          </xdr:cNvPr>
          <xdr:cNvSpPr txBox="1"/>
        </xdr:nvSpPr>
        <xdr:spPr>
          <a:xfrm>
            <a:off x="9923106" y="1209675"/>
            <a:ext cx="1430694" cy="2228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クリックしてドラッグし、これら 4 つのセルを選択し、Ctrl + D キーを押します。これは、下へ複写のショートカット キーです。右</a:t>
            </a:r>
            <a:r>
              <a:rPr lang="ja" sz="1100" b="0" i="1" kern="1200" baseline="0">
                <a:solidFill>
                  <a:schemeClr val="dk1"/>
                </a:solidFill>
                <a:effectLst/>
                <a:latin typeface="Meiryo UI" panose="020B0604030504040204" pitchFamily="50" charset="-128"/>
                <a:ea typeface="Meiryo UI" panose="020B0604030504040204" pitchFamily="50" charset="-128"/>
                <a:cs typeface="+mn-cs"/>
              </a:rPr>
              <a:t>へ複写のショートカット キーがわかりますか? </a:t>
            </a:r>
            <a:endParaRPr lang="en-US" sz="1100">
              <a:effectLst/>
              <a:latin typeface="Meiryo UI" panose="020B0604030504040204" pitchFamily="50" charset="-128"/>
              <a:ea typeface="Meiryo UI" panose="020B0604030504040204" pitchFamily="50" charset="-128"/>
            </a:endParaRPr>
          </a:p>
        </xdr:txBody>
      </xdr:sp>
      <xdr:pic>
        <xdr:nvPicPr>
          <xdr:cNvPr id="21" name="グラフィック 263" descr="リボン">
            <a:extLst>
              <a:ext uri="{FF2B5EF4-FFF2-40B4-BE49-F238E27FC236}">
                <a16:creationId xmlns:a16="http://schemas.microsoft.com/office/drawing/2014/main" id="{AF8CB23A-D050-4D04-A133-BAB4D4AD27C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563658" y="1264439"/>
            <a:ext cx="471540" cy="439238"/>
          </a:xfrm>
          <a:prstGeom prst="rect">
            <a:avLst/>
          </a:prstGeom>
        </xdr:spPr>
      </xdr:pic>
    </xdr:grpSp>
    <xdr:clientData/>
  </xdr:oneCellAnchor>
  <xdr:oneCellAnchor>
    <xdr:from>
      <xdr:col>0</xdr:col>
      <xdr:colOff>394917</xdr:colOff>
      <xdr:row>25</xdr:row>
      <xdr:rowOff>149663</xdr:rowOff>
    </xdr:from>
    <xdr:ext cx="5695950" cy="3041212"/>
    <xdr:grpSp>
      <xdr:nvGrpSpPr>
        <xdr:cNvPr id="24" name="フィル ハンドルを使用してセルをコピーする" descr="フィル ハンドルを使用してセルをコピーする&#10;フィルするときに、数値を変更する必要がない場合もあります。または、隣接するセルに値をコピーするだけの場合もあります。その方法を次に示します。&#10;農産物という単語を含むセルをクリックします。カーソルが十字になるまで、セルの右下隅に置き、3 つのセルだけ下にドラッグします。&#10;ここで、果物という単語を含むセルを選択します。もう一度カーソルを右下隅に置き、十字になったら、ダブルクリックします。これは、長い列に値を埋め込む必要がある場合に下へ複写するもう 1 つの方法です">
          <a:extLst>
            <a:ext uri="{FF2B5EF4-FFF2-40B4-BE49-F238E27FC236}">
              <a16:creationId xmlns:a16="http://schemas.microsoft.com/office/drawing/2014/main" id="{36498FD7-FDF0-4D3F-B515-10658AB870E5}"/>
            </a:ext>
          </a:extLst>
        </xdr:cNvPr>
        <xdr:cNvGrpSpPr/>
      </xdr:nvGrpSpPr>
      <xdr:grpSpPr>
        <a:xfrm>
          <a:off x="394917" y="5483663"/>
          <a:ext cx="5695950" cy="3041212"/>
          <a:chOff x="0" y="-9524"/>
          <a:chExt cx="5695950" cy="3035106"/>
        </a:xfrm>
      </xdr:grpSpPr>
      <xdr:sp macro="" textlink="">
        <xdr:nvSpPr>
          <xdr:cNvPr id="25" name="四角形 114" descr="背景">
            <a:extLst>
              <a:ext uri="{FF2B5EF4-FFF2-40B4-BE49-F238E27FC236}">
                <a16:creationId xmlns:a16="http://schemas.microsoft.com/office/drawing/2014/main" id="{D9D6BDB8-BDFE-45F2-B33E-3461A68C96A0}"/>
              </a:ext>
            </a:extLst>
          </xdr:cNvPr>
          <xdr:cNvSpPr/>
        </xdr:nvSpPr>
        <xdr:spPr>
          <a:xfrm>
            <a:off x="0" y="-9524"/>
            <a:ext cx="5695950" cy="303510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6" name="手順" descr="フィル ハンドルを使用してセルをコピーする">
            <a:extLst>
              <a:ext uri="{FF2B5EF4-FFF2-40B4-BE49-F238E27FC236}">
                <a16:creationId xmlns:a16="http://schemas.microsoft.com/office/drawing/2014/main" id="{E66AA3FD-F3FD-4EEE-888E-43F36C26862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フィル ハンドルを使用してセルをコピーする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7" name="直線​​コネクタ 122" descr="装飾線">
            <a:extLst>
              <a:ext uri="{FF2B5EF4-FFF2-40B4-BE49-F238E27FC236}">
                <a16:creationId xmlns:a16="http://schemas.microsoft.com/office/drawing/2014/main" id="{385BE748-A096-4E93-B7EC-BEBEE5C8EBCE}"/>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123" descr="装飾線">
            <a:extLst>
              <a:ext uri="{FF2B5EF4-FFF2-40B4-BE49-F238E27FC236}">
                <a16:creationId xmlns:a16="http://schemas.microsoft.com/office/drawing/2014/main" id="{CEE53813-907E-4ECF-BC5F-BFAFAB92DFEA}"/>
              </a:ext>
            </a:extLst>
          </xdr:cNvPr>
          <xdr:cNvCxnSpPr>
            <a:cxnSpLocks/>
          </xdr:cNvCxnSpPr>
        </xdr:nvCxnSpPr>
        <xdr:spPr>
          <a:xfrm>
            <a:off x="234924" y="27616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手順" descr="フィルするときに、数値を変更する必要がない場合もあります。または、隣接するセルに値をコピーするだけの場合もあります。その方法を次に示します。">
            <a:extLst>
              <a:ext uri="{FF2B5EF4-FFF2-40B4-BE49-F238E27FC236}">
                <a16:creationId xmlns:a16="http://schemas.microsoft.com/office/drawing/2014/main" id="{6AA6CE99-6C69-45AE-B76E-969F73446602}"/>
              </a:ext>
            </a:extLst>
          </xdr:cNvPr>
          <xdr:cNvSpPr txBox="1"/>
        </xdr:nvSpPr>
        <xdr:spPr>
          <a:xfrm>
            <a:off x="228600" y="699721"/>
            <a:ext cx="5224833"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フィルするときに、数値を変更する必要がない場合もあります。または、隣接するセルに値をコピーするだけの場合もあります。その方法を次に示します。</a:t>
            </a:r>
          </a:p>
        </xdr:txBody>
      </xdr:sp>
      <xdr:sp macro="" textlink="">
        <xdr:nvSpPr>
          <xdr:cNvPr id="30" name="手順" descr="農産物という単語を含むセルをクリックします。カーソルが十字になるまで、セルの右下隅に置き、3 つのセルだけ下にドラッグします">
            <a:extLst>
              <a:ext uri="{FF2B5EF4-FFF2-40B4-BE49-F238E27FC236}">
                <a16:creationId xmlns:a16="http://schemas.microsoft.com/office/drawing/2014/main" id="{285317DD-74E8-4CEF-ABA6-1DD66D3489A4}"/>
              </a:ext>
            </a:extLst>
          </xdr:cNvPr>
          <xdr:cNvSpPr txBox="1"/>
        </xdr:nvSpPr>
        <xdr:spPr>
          <a:xfrm>
            <a:off x="638783" y="130252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農産物</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という単語を含むセルをクリックします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カーソルが十字になるまで、セルの右下隅に置き、3 つのセルだけ下にドラッグします。</a:t>
            </a:r>
          </a:p>
        </xdr:txBody>
      </xdr:sp>
      <xdr:sp macro="" textlink="">
        <xdr:nvSpPr>
          <xdr:cNvPr id="31" name="円 126" descr="1">
            <a:extLst>
              <a:ext uri="{FF2B5EF4-FFF2-40B4-BE49-F238E27FC236}">
                <a16:creationId xmlns:a16="http://schemas.microsoft.com/office/drawing/2014/main" id="{C82DD91F-8A9D-49F5-BF05-5D55D16AB70A}"/>
              </a:ext>
            </a:extLst>
          </xdr:cNvPr>
          <xdr:cNvSpPr/>
        </xdr:nvSpPr>
        <xdr:spPr>
          <a:xfrm>
            <a:off x="231749" y="12600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32" name="手順" descr="ここで、果物という単語を含むセルを選択します。もう一度カーソルを右下隅に置き、十字になったら、ダブルクリックします。これは、長い列に値を埋め込む必要がある場合に下へ複写するもう 1 つの方法です">
            <a:extLst>
              <a:ext uri="{FF2B5EF4-FFF2-40B4-BE49-F238E27FC236}">
                <a16:creationId xmlns:a16="http://schemas.microsoft.com/office/drawing/2014/main" id="{AC3C7B00-FB47-4C3F-AC70-27D1853104E2}"/>
              </a:ext>
            </a:extLst>
          </xdr:cNvPr>
          <xdr:cNvSpPr txBox="1"/>
        </xdr:nvSpPr>
        <xdr:spPr>
          <a:xfrm>
            <a:off x="638782" y="1884373"/>
            <a:ext cx="4809517" cy="751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果物</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という単語を含むセルを選択します。もう一度カーソルを右下隅に置き、十字になったら、ダブルクリックします。これは、長い列に値を埋め込む必要がある場合に下へ複写するもう 1 つの方法です。 </a:t>
            </a:r>
          </a:p>
        </xdr:txBody>
      </xdr:sp>
      <xdr:sp macro="" textlink="">
        <xdr:nvSpPr>
          <xdr:cNvPr id="33" name="円 128" descr="2">
            <a:extLst>
              <a:ext uri="{FF2B5EF4-FFF2-40B4-BE49-F238E27FC236}">
                <a16:creationId xmlns:a16="http://schemas.microsoft.com/office/drawing/2014/main" id="{5E5CD2A6-B9EA-4A05-A7F2-1C9AA31D2A88}"/>
              </a:ext>
            </a:extLst>
          </xdr:cNvPr>
          <xdr:cNvSpPr/>
        </xdr:nvSpPr>
        <xdr:spPr>
          <a:xfrm>
            <a:off x="231749" y="184187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grpSp>
    <xdr:clientData/>
  </xdr:oneCellAnchor>
  <xdr:oneCellAnchor>
    <xdr:from>
      <xdr:col>2</xdr:col>
      <xdr:colOff>333375</xdr:colOff>
      <xdr:row>46</xdr:row>
      <xdr:rowOff>44429</xdr:rowOff>
    </xdr:from>
    <xdr:ext cx="4010025" cy="2308246"/>
    <xdr:grpSp>
      <xdr:nvGrpSpPr>
        <xdr:cNvPr id="34" name="グループ 3" descr="重要な詳細情報&#10;このセルを選択し、フィル ハンドルを 3 セルだけ下にドラッグします。&#10;その後は、このボタンをクリックします。&#10;これは、オートフィル オプション ボタンです。これにより、すぐにフィルを変更できます。[セルのコピー]、[書式のみコピー (フィル)] などの別のオプションを選択します。これらがいつ役に立つかわかりません">
          <a:extLst>
            <a:ext uri="{FF2B5EF4-FFF2-40B4-BE49-F238E27FC236}">
              <a16:creationId xmlns:a16="http://schemas.microsoft.com/office/drawing/2014/main" id="{7D05E363-C897-4888-B017-C5505D10D95E}"/>
            </a:ext>
          </a:extLst>
        </xdr:cNvPr>
        <xdr:cNvGrpSpPr/>
      </xdr:nvGrpSpPr>
      <xdr:grpSpPr>
        <a:xfrm>
          <a:off x="6721475" y="9378929"/>
          <a:ext cx="4010025" cy="2308246"/>
          <a:chOff x="6705600" y="9845654"/>
          <a:chExt cx="4010025" cy="2308246"/>
        </a:xfrm>
      </xdr:grpSpPr>
      <xdr:sp macro="" textlink="">
        <xdr:nvSpPr>
          <xdr:cNvPr id="35" name="フリーフォーム:図形 79" descr="矢印">
            <a:extLst>
              <a:ext uri="{FF2B5EF4-FFF2-40B4-BE49-F238E27FC236}">
                <a16:creationId xmlns:a16="http://schemas.microsoft.com/office/drawing/2014/main" id="{C5084B5D-2314-42D1-AD8D-D2E08F3F4E0F}"/>
              </a:ext>
            </a:extLst>
          </xdr:cNvPr>
          <xdr:cNvSpPr/>
        </xdr:nvSpPr>
        <xdr:spPr>
          <a:xfrm>
            <a:off x="8201025" y="9845654"/>
            <a:ext cx="2305049" cy="9842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36" name="手順" descr="重要な詳細情報&#10;このセルを選択し、フィル ハンドルを 3 セルだけ下にドラッグします。&#10;その後は、このボタンをクリックします。&#10;これは、オートフィル オプション ボタンです。これにより、すぐにフィルを変更できます。[セルのコピー]、[書式のみコピー (フィル)] などの別のオプションを選択します。これらがいつ役に立つかわかりません">
            <a:extLst>
              <a:ext uri="{FF2B5EF4-FFF2-40B4-BE49-F238E27FC236}">
                <a16:creationId xmlns:a16="http://schemas.microsoft.com/office/drawing/2014/main" id="{1DAF52E5-875C-4687-9920-D2F1482003AA}"/>
              </a:ext>
            </a:extLst>
          </xdr:cNvPr>
          <xdr:cNvSpPr txBox="1"/>
        </xdr:nvSpPr>
        <xdr:spPr>
          <a:xfrm>
            <a:off x="7077075" y="10623960"/>
            <a:ext cx="3638550" cy="152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重要な詳細情報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このセルを選択し、フィル ハンドルを 3 セルだけ下にドラッグします。その後は、このボタンをクリックします。</a:t>
            </a: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これは、</a:t>
            </a:r>
            <a:r>
              <a:rPr lang="ja" sz="1100" b="1" i="0" kern="1200" baseline="0">
                <a:solidFill>
                  <a:schemeClr val="dk1"/>
                </a:solidFill>
                <a:effectLst/>
                <a:latin typeface="Meiryo UI" panose="020B0604030504040204" pitchFamily="50" charset="-128"/>
                <a:ea typeface="Meiryo UI" panose="020B0604030504040204" pitchFamily="50" charset="-128"/>
                <a:cs typeface="+mn-cs"/>
              </a:rPr>
              <a:t>オートフィル オプション</a:t>
            </a:r>
            <a:r>
              <a:rPr lang="ja" sz="1100" b="0" i="0" kern="1200" baseline="0">
                <a:solidFill>
                  <a:schemeClr val="dk1"/>
                </a:solidFill>
                <a:effectLst/>
                <a:latin typeface="Meiryo UI" panose="020B0604030504040204" pitchFamily="50" charset="-128"/>
                <a:ea typeface="Meiryo UI" panose="020B0604030504040204" pitchFamily="50" charset="-128"/>
                <a:cs typeface="+mn-cs"/>
              </a:rPr>
              <a:t> ボタンです。これにより、すぐにフィルを変更できます。[セルのコピー]、[書式のみコピー (フィル)] などの別のオプションを選択します。これらがいつ役に立つかわかりません。</a:t>
            </a:r>
          </a:p>
          <a:p>
            <a:pPr rtl="0" eaLnBrk="1" fontAlgn="auto" latinLnBrk="0" hangingPunct="1"/>
            <a:endParaRPr lang="en-US" sz="1000" b="0" i="0" kern="1200" baseline="0">
              <a:solidFill>
                <a:schemeClr val="dk1"/>
              </a:solidFill>
              <a:effectLst/>
              <a:latin typeface="Meiryo UI" panose="020B0604030504040204" pitchFamily="50" charset="-128"/>
              <a:ea typeface="Meiryo UI" panose="020B0604030504040204" pitchFamily="50" charset="-128"/>
              <a:cs typeface="+mn-cs"/>
            </a:endParaRPr>
          </a:p>
        </xdr:txBody>
      </xdr:sp>
      <xdr:pic>
        <xdr:nvPicPr>
          <xdr:cNvPr id="37" name="グラフィック 147" descr="眼鏡">
            <a:extLst>
              <a:ext uri="{FF2B5EF4-FFF2-40B4-BE49-F238E27FC236}">
                <a16:creationId xmlns:a16="http://schemas.microsoft.com/office/drawing/2014/main" id="{CF7305C4-67A7-4BF7-AD21-85A04E2EDAC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705600" y="10585887"/>
            <a:ext cx="323835" cy="364733"/>
          </a:xfrm>
          <a:prstGeom prst="rect">
            <a:avLst/>
          </a:prstGeom>
        </xdr:spPr>
      </xdr:pic>
      <xdr:pic>
        <xdr:nvPicPr>
          <xdr:cNvPr id="38" name="図 37" descr="オートフィル オプション">
            <a:extLst>
              <a:ext uri="{FF2B5EF4-FFF2-40B4-BE49-F238E27FC236}">
                <a16:creationId xmlns:a16="http://schemas.microsoft.com/office/drawing/2014/main" id="{3D12721F-4B11-4A60-A2A8-88060A6DD7C8}"/>
              </a:ext>
            </a:extLst>
          </xdr:cNvPr>
          <xdr:cNvPicPr>
            <a:picLocks noChangeAspect="1"/>
          </xdr:cNvPicPr>
        </xdr:nvPicPr>
        <xdr:blipFill rotWithShape="1">
          <a:blip xmlns:r="http://schemas.openxmlformats.org/officeDocument/2006/relationships" r:embed="rId6"/>
          <a:srcRect l="15611" t="14187" r="4668" b="11100"/>
          <a:stretch/>
        </xdr:blipFill>
        <xdr:spPr>
          <a:xfrm>
            <a:off x="9122367" y="11170337"/>
            <a:ext cx="189507" cy="191986"/>
          </a:xfrm>
          <a:prstGeom prst="rect">
            <a:avLst/>
          </a:prstGeom>
        </xdr:spPr>
      </xdr:pic>
    </xdr:grpSp>
    <xdr:clientData/>
  </xdr:oneCellAnchor>
  <xdr:oneCellAnchor>
    <xdr:from>
      <xdr:col>0</xdr:col>
      <xdr:colOff>392055</xdr:colOff>
      <xdr:row>43</xdr:row>
      <xdr:rowOff>15817</xdr:rowOff>
    </xdr:from>
    <xdr:ext cx="5695950" cy="4051357"/>
    <xdr:grpSp>
      <xdr:nvGrpSpPr>
        <xdr:cNvPr id="39" name="連続データのフィル" descr="連続データのフィル&#10;Excel では、連続データに基づいて、一部のセルに自動的に入力できます。たとえば、1 つのセルに 1 月と入力し、その他のセルに 2 月、3 月などと入力できます。&#10;1 月という単語を含むセルをクリックします。&#10;カーソルが十字になるまで、セルの右下隅に置き、2 つのセルだけ右にドラッグします。連続データが検出され、2 月と 3 月に値が埋め込まれます。&#10;第 1 週を含むセルを選択します&#10;もう一度カーソルを右下隅に置き、十字になったら、ダブルクリックします。">
          <a:extLst>
            <a:ext uri="{FF2B5EF4-FFF2-40B4-BE49-F238E27FC236}">
              <a16:creationId xmlns:a16="http://schemas.microsoft.com/office/drawing/2014/main" id="{64CE67A4-2E25-47FB-89D6-57EBA3C60B3A}"/>
            </a:ext>
          </a:extLst>
        </xdr:cNvPr>
        <xdr:cNvGrpSpPr/>
      </xdr:nvGrpSpPr>
      <xdr:grpSpPr>
        <a:xfrm>
          <a:off x="392055" y="8778817"/>
          <a:ext cx="5695950" cy="4051357"/>
          <a:chOff x="0" y="-9524"/>
          <a:chExt cx="5695950" cy="3946524"/>
        </a:xfrm>
      </xdr:grpSpPr>
      <xdr:sp macro="" textlink="">
        <xdr:nvSpPr>
          <xdr:cNvPr id="40" name="四角形 163" descr="背景">
            <a:extLst>
              <a:ext uri="{FF2B5EF4-FFF2-40B4-BE49-F238E27FC236}">
                <a16:creationId xmlns:a16="http://schemas.microsoft.com/office/drawing/2014/main" id="{D47079CF-9DCB-4DB0-93D6-DD0EE1E12593}"/>
              </a:ext>
            </a:extLst>
          </xdr:cNvPr>
          <xdr:cNvSpPr/>
        </xdr:nvSpPr>
        <xdr:spPr>
          <a:xfrm>
            <a:off x="0" y="-9524"/>
            <a:ext cx="5695950" cy="39465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1" name="手順" descr="連続データのフィル">
            <a:extLst>
              <a:ext uri="{FF2B5EF4-FFF2-40B4-BE49-F238E27FC236}">
                <a16:creationId xmlns:a16="http://schemas.microsoft.com/office/drawing/2014/main" id="{FCB90787-9EF6-4754-80C5-AB8F1AB47C4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連続データのフィル</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2" name="直線​​コネクタ 165" descr="装飾線">
            <a:extLst>
              <a:ext uri="{FF2B5EF4-FFF2-40B4-BE49-F238E27FC236}">
                <a16:creationId xmlns:a16="http://schemas.microsoft.com/office/drawing/2014/main" id="{1B4DC657-1E6F-4C69-B460-C1BB7A689FF3}"/>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166" descr="装飾線">
            <a:extLst>
              <a:ext uri="{FF2B5EF4-FFF2-40B4-BE49-F238E27FC236}">
                <a16:creationId xmlns:a16="http://schemas.microsoft.com/office/drawing/2014/main" id="{74D5AD6B-65D5-42B6-BDC8-E0AC5FCA98F5}"/>
              </a:ext>
            </a:extLst>
          </xdr:cNvPr>
          <xdr:cNvCxnSpPr>
            <a:cxnSpLocks/>
          </xdr:cNvCxnSpPr>
        </xdr:nvCxnSpPr>
        <xdr:spPr>
          <a:xfrm>
            <a:off x="234924" y="37338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4" name="手順" descr="Excel では、連続データに基づいて、一部のセルに自動的に入力できます。たとえば、1 つのセルに 1 月と入力し、その他のセルに 2 月、3 月などと入力できます。&#10;">
            <a:extLst>
              <a:ext uri="{FF2B5EF4-FFF2-40B4-BE49-F238E27FC236}">
                <a16:creationId xmlns:a16="http://schemas.microsoft.com/office/drawing/2014/main" id="{69E06A9C-6CC4-4DA8-9B69-F25076337CE5}"/>
              </a:ext>
            </a:extLst>
          </xdr:cNvPr>
          <xdr:cNvSpPr txBox="1"/>
        </xdr:nvSpPr>
        <xdr:spPr>
          <a:xfrm>
            <a:off x="228600" y="699721"/>
            <a:ext cx="5237220"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n-US" altLang="ja" sz="1100">
                <a:latin typeface="Meiryo UI" panose="020B0604030504040204" pitchFamily="50" charset="-128"/>
                <a:ea typeface="Meiryo UI" panose="020B0604030504040204" pitchFamily="50" charset="-128"/>
                <a:cs typeface="Segoe UI" panose="020B0502040204020203" pitchFamily="34" charset="0"/>
              </a:rPr>
              <a:t>Excel </a:t>
            </a:r>
            <a:r>
              <a:rPr lang="ja-JP" altLang="en-US" sz="1100">
                <a:latin typeface="Meiryo UI" panose="020B0604030504040204" pitchFamily="50" charset="-128"/>
                <a:ea typeface="Meiryo UI" panose="020B0604030504040204" pitchFamily="50" charset="-128"/>
                <a:cs typeface="Segoe UI" panose="020B0502040204020203" pitchFamily="34" charset="0"/>
              </a:rPr>
              <a:t>では、連続データに基づいて、一部のセルに自動的に入力できます。たとえば、</a:t>
            </a:r>
            <a:r>
              <a:rPr lang="en-US" altLang="ja-JP" sz="1100">
                <a:latin typeface="Meiryo UI" panose="020B0604030504040204" pitchFamily="50" charset="-128"/>
                <a:ea typeface="Meiryo UI" panose="020B0604030504040204" pitchFamily="50" charset="-128"/>
                <a:cs typeface="Segoe UI" panose="020B0502040204020203" pitchFamily="34" charset="0"/>
              </a:rPr>
              <a:t>1 </a:t>
            </a:r>
            <a:r>
              <a:rPr lang="ja-JP" altLang="en-US" sz="1100">
                <a:latin typeface="Meiryo UI" panose="020B0604030504040204" pitchFamily="50" charset="-128"/>
                <a:ea typeface="Meiryo UI" panose="020B0604030504040204" pitchFamily="50" charset="-128"/>
                <a:cs typeface="Segoe UI" panose="020B0502040204020203" pitchFamily="34" charset="0"/>
              </a:rPr>
              <a:t>つのセルに </a:t>
            </a:r>
            <a:r>
              <a:rPr lang="en-US" altLang="ja-JP" sz="1100">
                <a:latin typeface="Meiryo UI" panose="020B0604030504040204" pitchFamily="50" charset="-128"/>
                <a:ea typeface="Meiryo UI" panose="020B0604030504040204" pitchFamily="50" charset="-128"/>
                <a:cs typeface="Segoe UI" panose="020B0502040204020203" pitchFamily="34" charset="0"/>
              </a:rPr>
              <a:t>1 </a:t>
            </a:r>
            <a:r>
              <a:rPr lang="ja-JP" altLang="en-US" sz="1100">
                <a:latin typeface="Meiryo UI" panose="020B0604030504040204" pitchFamily="50" charset="-128"/>
                <a:ea typeface="Meiryo UI" panose="020B0604030504040204" pitchFamily="50" charset="-128"/>
                <a:cs typeface="Segoe UI" panose="020B0502040204020203" pitchFamily="34" charset="0"/>
              </a:rPr>
              <a:t>月と入力し、その他のセルに </a:t>
            </a:r>
            <a:r>
              <a:rPr lang="en-US" altLang="ja-JP" sz="1100">
                <a:latin typeface="Meiryo UI" panose="020B0604030504040204" pitchFamily="50" charset="-128"/>
                <a:ea typeface="Meiryo UI" panose="020B0604030504040204" pitchFamily="50" charset="-128"/>
                <a:cs typeface="Segoe UI" panose="020B0502040204020203" pitchFamily="34" charset="0"/>
              </a:rPr>
              <a:t>2 </a:t>
            </a:r>
            <a:r>
              <a:rPr lang="ja-JP" altLang="en-US" sz="1100">
                <a:latin typeface="Meiryo UI" panose="020B0604030504040204" pitchFamily="50" charset="-128"/>
                <a:ea typeface="Meiryo UI" panose="020B0604030504040204" pitchFamily="50" charset="-128"/>
                <a:cs typeface="Segoe UI" panose="020B0502040204020203" pitchFamily="34" charset="0"/>
              </a:rPr>
              <a:t>月、</a:t>
            </a:r>
            <a:r>
              <a:rPr lang="en-US" altLang="ja-JP" sz="1100">
                <a:latin typeface="Meiryo UI" panose="020B0604030504040204" pitchFamily="50" charset="-128"/>
                <a:ea typeface="Meiryo UI" panose="020B0604030504040204" pitchFamily="50" charset="-128"/>
                <a:cs typeface="Segoe UI" panose="020B0502040204020203" pitchFamily="34" charset="0"/>
              </a:rPr>
              <a:t>3 </a:t>
            </a:r>
            <a:r>
              <a:rPr lang="ja-JP" altLang="en-US" sz="1100">
                <a:latin typeface="Meiryo UI" panose="020B0604030504040204" pitchFamily="50" charset="-128"/>
                <a:ea typeface="Meiryo UI" panose="020B0604030504040204" pitchFamily="50" charset="-128"/>
                <a:cs typeface="Segoe UI" panose="020B0502040204020203" pitchFamily="34" charset="0"/>
              </a:rPr>
              <a:t>月などと入力できます。</a:t>
            </a:r>
            <a:endParaRPr lang="ja"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45" name="手順" descr="1 月という単語を含むセルをクリックします">
            <a:extLst>
              <a:ext uri="{FF2B5EF4-FFF2-40B4-BE49-F238E27FC236}">
                <a16:creationId xmlns:a16="http://schemas.microsoft.com/office/drawing/2014/main" id="{71263A4C-E86C-4C16-9C05-23A02C6BBC9A}"/>
              </a:ext>
            </a:extLst>
          </xdr:cNvPr>
          <xdr:cNvSpPr txBox="1"/>
        </xdr:nvSpPr>
        <xdr:spPr>
          <a:xfrm>
            <a:off x="638783" y="1318809"/>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1月</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という単語を含むセルをクリックします。</a:t>
            </a:r>
          </a:p>
        </xdr:txBody>
      </xdr:sp>
      <xdr:sp macro="" textlink="">
        <xdr:nvSpPr>
          <xdr:cNvPr id="46" name="円 169" descr="1">
            <a:extLst>
              <a:ext uri="{FF2B5EF4-FFF2-40B4-BE49-F238E27FC236}">
                <a16:creationId xmlns:a16="http://schemas.microsoft.com/office/drawing/2014/main" id="{B49E6079-7518-448B-82ED-2D49907E6DDA}"/>
              </a:ext>
            </a:extLst>
          </xdr:cNvPr>
          <xdr:cNvSpPr/>
        </xdr:nvSpPr>
        <xdr:spPr>
          <a:xfrm>
            <a:off x="231749" y="12763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47" name="手順" descr="カーソルが十字になるまで、セルの右下隅に置き、2 つのセルだけ右にドラッグします。連続データが検出され、2 月と 3 月に値が埋め込まれます">
            <a:extLst>
              <a:ext uri="{FF2B5EF4-FFF2-40B4-BE49-F238E27FC236}">
                <a16:creationId xmlns:a16="http://schemas.microsoft.com/office/drawing/2014/main" id="{3E636D68-6C00-40AF-8321-AF73FEB9934D}"/>
              </a:ext>
            </a:extLst>
          </xdr:cNvPr>
          <xdr:cNvSpPr txBox="1"/>
        </xdr:nvSpPr>
        <xdr:spPr>
          <a:xfrm>
            <a:off x="638782" y="1795423"/>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カーソルが十字になるまで、セルの右下隅に置き、2 つのセルだけ右にドラッグします。連続データが検出され、</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2月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3月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に値が埋め込まれます。</a:t>
            </a:r>
          </a:p>
        </xdr:txBody>
      </xdr:sp>
      <xdr:sp macro="" textlink="">
        <xdr:nvSpPr>
          <xdr:cNvPr id="48" name="円 171" descr="2">
            <a:extLst>
              <a:ext uri="{FF2B5EF4-FFF2-40B4-BE49-F238E27FC236}">
                <a16:creationId xmlns:a16="http://schemas.microsoft.com/office/drawing/2014/main" id="{9E5678A2-8BEF-4F5C-8908-445A317DF263}"/>
              </a:ext>
            </a:extLst>
          </xdr:cNvPr>
          <xdr:cNvSpPr/>
        </xdr:nvSpPr>
        <xdr:spPr>
          <a:xfrm>
            <a:off x="231749" y="175292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49" name="手順" descr="第 1 週を含むセルを選択します">
            <a:extLst>
              <a:ext uri="{FF2B5EF4-FFF2-40B4-BE49-F238E27FC236}">
                <a16:creationId xmlns:a16="http://schemas.microsoft.com/office/drawing/2014/main" id="{661AAE43-5556-441D-8E39-03556D0046F2}"/>
              </a:ext>
            </a:extLst>
          </xdr:cNvPr>
          <xdr:cNvSpPr txBox="1"/>
        </xdr:nvSpPr>
        <xdr:spPr>
          <a:xfrm>
            <a:off x="638782" y="2451569"/>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第 1 週</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を含むセルを選択します。 </a:t>
            </a:r>
          </a:p>
        </xdr:txBody>
      </xdr:sp>
      <xdr:sp macro="" textlink="">
        <xdr:nvSpPr>
          <xdr:cNvPr id="50" name="円 173" descr="3">
            <a:extLst>
              <a:ext uri="{FF2B5EF4-FFF2-40B4-BE49-F238E27FC236}">
                <a16:creationId xmlns:a16="http://schemas.microsoft.com/office/drawing/2014/main" id="{F0E9D01A-F792-475F-BBFB-D0FDFB0A90BA}"/>
              </a:ext>
            </a:extLst>
          </xdr:cNvPr>
          <xdr:cNvSpPr/>
        </xdr:nvSpPr>
        <xdr:spPr>
          <a:xfrm>
            <a:off x="231749" y="2409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51" name="手順" descr="もう一度カーソルを右下隅に置き、十字になったら、ダブルクリックします">
            <a:extLst>
              <a:ext uri="{FF2B5EF4-FFF2-40B4-BE49-F238E27FC236}">
                <a16:creationId xmlns:a16="http://schemas.microsoft.com/office/drawing/2014/main" id="{F845CD7E-35C5-4DB4-BEF4-27CAE233CDC5}"/>
              </a:ext>
            </a:extLst>
          </xdr:cNvPr>
          <xdr:cNvSpPr txBox="1"/>
        </xdr:nvSpPr>
        <xdr:spPr>
          <a:xfrm>
            <a:off x="638782" y="2935141"/>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もう一度カーソルを右下隅に置き、十字になったら、</a:t>
            </a:r>
            <a:r>
              <a:rPr lang="ja" sz="1100" i="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ダブルクリックします</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p>
        </xdr:txBody>
      </xdr:sp>
      <xdr:sp macro="" textlink="">
        <xdr:nvSpPr>
          <xdr:cNvPr id="52" name="円 175" descr="4">
            <a:extLst>
              <a:ext uri="{FF2B5EF4-FFF2-40B4-BE49-F238E27FC236}">
                <a16:creationId xmlns:a16="http://schemas.microsoft.com/office/drawing/2014/main" id="{9AE46FED-3A9A-47CF-AE20-585F8E8D7DF2}"/>
              </a:ext>
            </a:extLst>
          </xdr:cNvPr>
          <xdr:cNvSpPr/>
        </xdr:nvSpPr>
        <xdr:spPr>
          <a:xfrm>
            <a:off x="231749" y="289264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clientData/>
  </xdr:oneCellAnchor>
  <xdr:oneCellAnchor>
    <xdr:from>
      <xdr:col>0</xdr:col>
      <xdr:colOff>392055</xdr:colOff>
      <xdr:row>66</xdr:row>
      <xdr:rowOff>7520</xdr:rowOff>
    </xdr:from>
    <xdr:ext cx="5695950" cy="2806700"/>
    <xdr:grpSp>
      <xdr:nvGrpSpPr>
        <xdr:cNvPr id="53" name="Web 上のその他の情報" descr="Web 上のその他の情報。Web へのリンクが含まれています。&#10;ページのトップへ&#10;次の手順へ">
          <a:extLst>
            <a:ext uri="{FF2B5EF4-FFF2-40B4-BE49-F238E27FC236}">
              <a16:creationId xmlns:a16="http://schemas.microsoft.com/office/drawing/2014/main" id="{AB5B69E2-CDC3-49DB-B9C5-B66C31215C03}"/>
            </a:ext>
          </a:extLst>
        </xdr:cNvPr>
        <xdr:cNvGrpSpPr/>
      </xdr:nvGrpSpPr>
      <xdr:grpSpPr>
        <a:xfrm>
          <a:off x="392055" y="13152020"/>
          <a:ext cx="5695950" cy="2806700"/>
          <a:chOff x="0" y="1"/>
          <a:chExt cx="5695950" cy="2806700"/>
        </a:xfrm>
      </xdr:grpSpPr>
      <xdr:sp macro="" textlink="">
        <xdr:nvSpPr>
          <xdr:cNvPr id="54" name="四角形 187" descr="背景">
            <a:extLst>
              <a:ext uri="{FF2B5EF4-FFF2-40B4-BE49-F238E27FC236}">
                <a16:creationId xmlns:a16="http://schemas.microsoft.com/office/drawing/2014/main" id="{25E5B456-9B70-43A0-BAC8-9AB8423C3147}"/>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5" name="手順" descr="Web 上のその他の情報">
            <a:extLst>
              <a:ext uri="{FF2B5EF4-FFF2-40B4-BE49-F238E27FC236}">
                <a16:creationId xmlns:a16="http://schemas.microsoft.com/office/drawing/2014/main" id="{A1BF082F-2C38-4316-A719-D1BC25BAC8B3}"/>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6" name="直線​​コネクタ 189" descr="装飾線">
            <a:extLst>
              <a:ext uri="{FF2B5EF4-FFF2-40B4-BE49-F238E27FC236}">
                <a16:creationId xmlns:a16="http://schemas.microsoft.com/office/drawing/2014/main" id="{5A560547-B7CE-4CE4-94FD-4793412028BF}"/>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7" name="[次へ] ボタン" descr="ページのトップへ。セル A1 へのハイパーリンクが設定されています">
            <a:hlinkClick xmlns:r="http://schemas.openxmlformats.org/officeDocument/2006/relationships" r:id="rId7" tooltip="このワークシートのセル A1 に戻るときに選択します"/>
            <a:extLst>
              <a:ext uri="{FF2B5EF4-FFF2-40B4-BE49-F238E27FC236}">
                <a16:creationId xmlns:a16="http://schemas.microsoft.com/office/drawing/2014/main" id="{1BDF346C-4252-4974-80E0-BE2215C98F1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58" name="直線​​コネクタ 191" descr="装飾線">
            <a:extLst>
              <a:ext uri="{FF2B5EF4-FFF2-40B4-BE49-F238E27FC236}">
                <a16:creationId xmlns:a16="http://schemas.microsoft.com/office/drawing/2014/main" id="{ECEE49A7-E8E3-48F1-BE33-7D74B7D4BABB}"/>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75757FC3-77FA-4614-8CC6-75F98592506F}"/>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60" name="手順" descr="ワークシートのセルに自動的にデータを埋め込みます。Web へのハイパーリンクが設定されています">
            <a:hlinkClick xmlns:r="http://schemas.openxmlformats.org/officeDocument/2006/relationships" r:id="rId8" tooltip="ワークシート セルへのデータの自動埋め込みについて Web を参照するときに選択します"/>
            <a:extLst>
              <a:ext uri="{FF2B5EF4-FFF2-40B4-BE49-F238E27FC236}">
                <a16:creationId xmlns:a16="http://schemas.microsoft.com/office/drawing/2014/main" id="{B9459F16-E4C5-4E8E-8FCD-A0978C24B22D}"/>
              </a:ext>
            </a:extLst>
          </xdr:cNvPr>
          <xdr:cNvSpPr txBox="1"/>
        </xdr:nvSpPr>
        <xdr:spPr>
          <a:xfrm>
            <a:off x="638783" y="794849"/>
            <a:ext cx="275211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ワークシートのセルに自動的にデータを埋め込む</a:t>
            </a:r>
          </a:p>
        </xdr:txBody>
      </xdr:sp>
      <xdr:pic>
        <xdr:nvPicPr>
          <xdr:cNvPr id="61" name="グラフィック 22" descr="矢印">
            <a:hlinkClick xmlns:r="http://schemas.openxmlformats.org/officeDocument/2006/relationships" r:id="rId8" tooltip="Web で詳細情報を参照するときに選択します"/>
            <a:extLst>
              <a:ext uri="{FF2B5EF4-FFF2-40B4-BE49-F238E27FC236}">
                <a16:creationId xmlns:a16="http://schemas.microsoft.com/office/drawing/2014/main" id="{816906E8-2F27-45F5-8333-4B71526C1B3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699572"/>
            <a:ext cx="454554" cy="448472"/>
          </a:xfrm>
          <a:prstGeom prst="rect">
            <a:avLst/>
          </a:prstGeom>
        </xdr:spPr>
      </xdr:pic>
      <xdr:sp macro="" textlink="">
        <xdr:nvSpPr>
          <xdr:cNvPr id="62" name="手順" descr="隣接するセルに数式を埋め込みます。Web へのハイパーリンクが設定されています">
            <a:hlinkClick xmlns:r="http://schemas.openxmlformats.org/officeDocument/2006/relationships" r:id="rId11" tooltip="隣接セルへの数式の埋め込みについて Web を参照するときに選択します"/>
            <a:extLst>
              <a:ext uri="{FF2B5EF4-FFF2-40B4-BE49-F238E27FC236}">
                <a16:creationId xmlns:a16="http://schemas.microsoft.com/office/drawing/2014/main" id="{473E9DB0-AC0D-41FD-9984-D528E889444B}"/>
              </a:ext>
            </a:extLst>
          </xdr:cNvPr>
          <xdr:cNvSpPr txBox="1"/>
        </xdr:nvSpPr>
        <xdr:spPr>
          <a:xfrm>
            <a:off x="638783" y="1259456"/>
            <a:ext cx="27521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隣接するセルに数式を埋め込む</a:t>
            </a:r>
          </a:p>
          <a:p>
            <a:pPr lvl="0" rtl="0">
              <a:defRPr/>
            </a:pPr>
            <a:br>
              <a:rPr lang="en-US"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br>
            <a:endParaRPr lang="en-US"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pic>
        <xdr:nvPicPr>
          <xdr:cNvPr id="63"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18585A2E-0657-4883-BEFA-575B84DE9E45}"/>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157426"/>
            <a:ext cx="454554" cy="448472"/>
          </a:xfrm>
          <a:prstGeom prst="rect">
            <a:avLst/>
          </a:prstGeom>
        </xdr:spPr>
      </xdr:pic>
    </xdr:grpSp>
    <xdr:clientData/>
  </xdr:oneCellAnchor>
  <xdr:absoluteAnchor>
    <xdr:pos x="3970311" y="1829732"/>
    <xdr:ext cx="614224" cy="252734"/>
    <xdr:pic>
      <xdr:nvPicPr>
        <xdr:cNvPr id="64" name="手順" descr="セルの右下隅">
          <a:extLst>
            <a:ext uri="{FF2B5EF4-FFF2-40B4-BE49-F238E27FC236}">
              <a16:creationId xmlns:a16="http://schemas.microsoft.com/office/drawing/2014/main" id="{BCE1FBFE-AF1A-499B-95B0-6715C6684416}"/>
            </a:ext>
          </a:extLst>
        </xdr:cNvPr>
        <xdr:cNvPicPr>
          <a:picLocks noChangeAspect="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sharpenSoften amount="28000"/>
                  </a14:imgEffect>
                </a14:imgLayer>
              </a14:imgProps>
            </a:ext>
          </a:extLst>
        </a:blip>
        <a:srcRect l="27544" t="42475" r="14947" b="22882"/>
        <a:stretch/>
      </xdr:blipFill>
      <xdr:spPr>
        <a:xfrm>
          <a:off x="3970311" y="1829732"/>
          <a:ext cx="614224" cy="252734"/>
        </a:xfrm>
        <a:prstGeom prst="rect">
          <a:avLst/>
        </a:prstGeom>
      </xdr:spPr>
    </xdr:pic>
    <xdr:clientData/>
  </xdr:absoluteAnchor>
  <xdr:oneCellAnchor>
    <xdr:from>
      <xdr:col>2</xdr:col>
      <xdr:colOff>31750</xdr:colOff>
      <xdr:row>61</xdr:row>
      <xdr:rowOff>108757</xdr:rowOff>
    </xdr:from>
    <xdr:ext cx="3768724" cy="1815292"/>
    <xdr:grpSp>
      <xdr:nvGrpSpPr>
        <xdr:cNvPr id="65" name="実験" descr="これらの 2 つのセルを選択し、フィル ハンドルを右にドラッグします。15 単位で連続データに値が埋め込まれます。15 と 30 を 1 と 1.8 など、他の値に変更してみましょう。または、月曜と水曜。または、1 月と 3 月。次に、もう一度右へ複写します。何が起こるか確認してください。">
          <a:extLst>
            <a:ext uri="{FF2B5EF4-FFF2-40B4-BE49-F238E27FC236}">
              <a16:creationId xmlns:a16="http://schemas.microsoft.com/office/drawing/2014/main" id="{1C8D91C8-94EF-4805-8256-6885C77EB5A3}"/>
            </a:ext>
          </a:extLst>
        </xdr:cNvPr>
        <xdr:cNvGrpSpPr/>
      </xdr:nvGrpSpPr>
      <xdr:grpSpPr>
        <a:xfrm>
          <a:off x="6419850" y="12300757"/>
          <a:ext cx="3768724" cy="1815292"/>
          <a:chOff x="6375400" y="12710332"/>
          <a:chExt cx="3768724" cy="1815292"/>
        </a:xfrm>
      </xdr:grpSpPr>
      <xdr:sp macro="" textlink="">
        <xdr:nvSpPr>
          <xdr:cNvPr id="66" name="手順" descr="実験&#10;これらの 2 つのセルを選択し、フィル ハンドルを右にドラッグします。15 単位で連続データに値が埋め込まれます。15 と 30 を 1 と 1.8 など、他の値に変更してみましょう。または、月曜と水曜。または、1 月と 3 月。次に、もう一度右へ複写します。何が起こるか確認してください。">
            <a:extLst>
              <a:ext uri="{FF2B5EF4-FFF2-40B4-BE49-F238E27FC236}">
                <a16:creationId xmlns:a16="http://schemas.microsoft.com/office/drawing/2014/main" id="{00C0FE46-101D-40B0-9732-4B03FFF644FD}"/>
              </a:ext>
            </a:extLst>
          </xdr:cNvPr>
          <xdr:cNvSpPr txBox="1"/>
        </xdr:nvSpPr>
        <xdr:spPr>
          <a:xfrm>
            <a:off x="6607610" y="12923419"/>
            <a:ext cx="3536514" cy="1602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実験</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これらの 2 つのセルを選択し、フィル ハンドルを右にドラッグします。15 単位で連続データに値が埋め込まれます。15 と 30 を 1 と 1.8 など、他の値に変更してみましょう。または、月曜と水曜。または、1月と 3月。次に、もう一度右へ複写します。何が起こるか確認してください。</a:t>
            </a:r>
          </a:p>
        </xdr:txBody>
      </xdr:sp>
      <xdr:sp macro="" textlink="">
        <xdr:nvSpPr>
          <xdr:cNvPr id="67" name="フリーフォーム:図形 148" descr="かっこ状の線">
            <a:extLst>
              <a:ext uri="{FF2B5EF4-FFF2-40B4-BE49-F238E27FC236}">
                <a16:creationId xmlns:a16="http://schemas.microsoft.com/office/drawing/2014/main" id="{8D738967-13F0-46F9-955E-C9526B07B573}"/>
              </a:ext>
            </a:extLst>
          </xdr:cNvPr>
          <xdr:cNvSpPr/>
        </xdr:nvSpPr>
        <xdr:spPr>
          <a:xfrm rot="5400000">
            <a:off x="7339482" y="12270258"/>
            <a:ext cx="181608" cy="1064701"/>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68" name="フリーフォーム:図形 197" descr="かっこ状の線">
            <a:extLst>
              <a:ext uri="{FF2B5EF4-FFF2-40B4-BE49-F238E27FC236}">
                <a16:creationId xmlns:a16="http://schemas.microsoft.com/office/drawing/2014/main" id="{4BDCB846-9F35-4878-9720-1D37666D21C6}"/>
              </a:ext>
            </a:extLst>
          </xdr:cNvPr>
          <xdr:cNvSpPr/>
        </xdr:nvSpPr>
        <xdr:spPr>
          <a:xfrm rot="16200000" flipH="1">
            <a:off x="6488808" y="12599463"/>
            <a:ext cx="183793" cy="405531"/>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69" name="円弧 68">
            <a:extLst>
              <a:ext uri="{FF2B5EF4-FFF2-40B4-BE49-F238E27FC236}">
                <a16:creationId xmlns:a16="http://schemas.microsoft.com/office/drawing/2014/main" id="{57B782F2-3F6B-485F-8C93-A8980E12CE27}"/>
              </a:ext>
            </a:extLst>
          </xdr:cNvPr>
          <xdr:cNvSpPr/>
        </xdr:nvSpPr>
        <xdr:spPr>
          <a:xfrm>
            <a:off x="6680665"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70" name="円弧 69">
            <a:extLst>
              <a:ext uri="{FF2B5EF4-FFF2-40B4-BE49-F238E27FC236}">
                <a16:creationId xmlns:a16="http://schemas.microsoft.com/office/drawing/2014/main" id="{1C67BAF0-5AC3-4FA2-BD1F-C892240C3736}"/>
              </a:ext>
            </a:extLst>
          </xdr:cNvPr>
          <xdr:cNvSpPr/>
        </xdr:nvSpPr>
        <xdr:spPr>
          <a:xfrm flipH="1">
            <a:off x="6855941"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pic>
        <xdr:nvPicPr>
          <xdr:cNvPr id="71" name="グラフィック 96" descr="フラスコ">
            <a:extLst>
              <a:ext uri="{FF2B5EF4-FFF2-40B4-BE49-F238E27FC236}">
                <a16:creationId xmlns:a16="http://schemas.microsoft.com/office/drawing/2014/main" id="{F40A7DF0-406A-4B1E-9CEA-211915CE88F8}"/>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6375400" y="13028195"/>
            <a:ext cx="384748" cy="368300"/>
          </a:xfrm>
          <a:prstGeom prst="rect">
            <a:avLst/>
          </a:prstGeom>
        </xdr:spPr>
      </xdr:pic>
    </xdr:grp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2047874</xdr:colOff>
      <xdr:row>10</xdr:row>
      <xdr:rowOff>0</xdr:rowOff>
    </xdr:from>
    <xdr:ext cx="1657351" cy="1228724"/>
    <xdr:grpSp>
      <xdr:nvGrpSpPr>
        <xdr:cNvPr id="2" name="補足情報" descr="補足情報:Ctrl + E キーは、フラッシュ フィルのショートカットです">
          <a:extLst>
            <a:ext uri="{FF2B5EF4-FFF2-40B4-BE49-F238E27FC236}">
              <a16:creationId xmlns:a16="http://schemas.microsoft.com/office/drawing/2014/main" id="{8AEDCA82-A01D-4F2D-A11A-6512EB3E5A2F}"/>
            </a:ext>
          </a:extLst>
        </xdr:cNvPr>
        <xdr:cNvGrpSpPr/>
      </xdr:nvGrpSpPr>
      <xdr:grpSpPr>
        <a:xfrm>
          <a:off x="8435974" y="2476500"/>
          <a:ext cx="1657351" cy="1228724"/>
          <a:chOff x="8420099" y="2619375"/>
          <a:chExt cx="1657351" cy="1228724"/>
        </a:xfrm>
      </xdr:grpSpPr>
      <xdr:sp macro="" textlink="">
        <xdr:nvSpPr>
          <xdr:cNvPr id="3" name="手順" descr="補足情報&#10;Ctrl + E キーは、フラッシュ フィルのショートカットです">
            <a:extLst>
              <a:ext uri="{FF2B5EF4-FFF2-40B4-BE49-F238E27FC236}">
                <a16:creationId xmlns:a16="http://schemas.microsoft.com/office/drawing/2014/main" id="{3565CCF5-D376-4047-8C93-E35183B0778D}"/>
              </a:ext>
            </a:extLst>
          </xdr:cNvPr>
          <xdr:cNvSpPr txBox="1"/>
        </xdr:nvSpPr>
        <xdr:spPr>
          <a:xfrm>
            <a:off x="8743781" y="2636226"/>
            <a:ext cx="1333669" cy="1211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rtl="0" eaLnBrk="1" fontAlgn="auto" latinLnBrk="0" hangingPunct="1"/>
            <a:r>
              <a:rPr lang="ja" sz="1100" b="0" i="0" kern="1200" baseline="0">
                <a:solidFill>
                  <a:schemeClr val="dk1"/>
                </a:solidFill>
                <a:effectLst/>
                <a:latin typeface="Meiryo UI" panose="020B0604030504040204" pitchFamily="50" charset="-128"/>
                <a:ea typeface="Meiryo UI" panose="020B0604030504040204" pitchFamily="50" charset="-128"/>
                <a:cs typeface="+mn-cs"/>
              </a:rPr>
              <a:t>Ctrl + E キーは、フラッシュ フィルのショートカットです。 </a:t>
            </a:r>
            <a:endParaRPr lang="en-US" sz="1100">
              <a:effectLst/>
              <a:latin typeface="Meiryo UI" panose="020B0604030504040204" pitchFamily="50" charset="-128"/>
              <a:ea typeface="Meiryo UI" panose="020B0604030504040204" pitchFamily="50" charset="-128"/>
            </a:endParaRPr>
          </a:p>
        </xdr:txBody>
      </xdr:sp>
      <xdr:pic>
        <xdr:nvPicPr>
          <xdr:cNvPr id="4" name="グラフィック 147" descr="眼鏡">
            <a:extLst>
              <a:ext uri="{FF2B5EF4-FFF2-40B4-BE49-F238E27FC236}">
                <a16:creationId xmlns:a16="http://schemas.microsoft.com/office/drawing/2014/main" id="{018CA364-BDF0-4E25-84BC-0345CA58019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0099" y="2619375"/>
            <a:ext cx="349249" cy="349249"/>
          </a:xfrm>
          <a:prstGeom prst="rect">
            <a:avLst/>
          </a:prstGeom>
        </xdr:spPr>
      </xdr:pic>
    </xdr:grpSp>
    <xdr:clientData/>
  </xdr:oneCellAnchor>
  <xdr:twoCellAnchor>
    <xdr:from>
      <xdr:col>1</xdr:col>
      <xdr:colOff>5200650</xdr:colOff>
      <xdr:row>56</xdr:row>
      <xdr:rowOff>0</xdr:rowOff>
    </xdr:from>
    <xdr:to>
      <xdr:col>9</xdr:col>
      <xdr:colOff>307525</xdr:colOff>
      <xdr:row>77</xdr:row>
      <xdr:rowOff>14967</xdr:rowOff>
    </xdr:to>
    <xdr:grpSp>
      <xdr:nvGrpSpPr>
        <xdr:cNvPr id="5" name="説明:">
          <a:extLst>
            <a:ext uri="{FF2B5EF4-FFF2-40B4-BE49-F238E27FC236}">
              <a16:creationId xmlns:a16="http://schemas.microsoft.com/office/drawing/2014/main" id="{849B9DF5-1D6D-478C-A3FB-8F8ECA4B1E77}"/>
            </a:ext>
          </a:extLst>
        </xdr:cNvPr>
        <xdr:cNvGrpSpPr/>
      </xdr:nvGrpSpPr>
      <xdr:grpSpPr>
        <a:xfrm>
          <a:off x="6292850" y="11239500"/>
          <a:ext cx="9318175" cy="4015467"/>
          <a:chOff x="6296025" y="11239500"/>
          <a:chExt cx="9337225" cy="4015467"/>
        </a:xfrm>
      </xdr:grpSpPr>
      <xdr:sp macro="" textlink="">
        <xdr:nvSpPr>
          <xdr:cNvPr id="6" name="手順" descr="説明:">
            <a:extLst>
              <a:ext uri="{FF2B5EF4-FFF2-40B4-BE49-F238E27FC236}">
                <a16:creationId xmlns:a16="http://schemas.microsoft.com/office/drawing/2014/main" id="{BE92D721-C74E-49E8-9A6D-6B7146ED4690}"/>
              </a:ext>
            </a:extLst>
          </xdr:cNvPr>
          <xdr:cNvSpPr txBox="1"/>
        </xdr:nvSpPr>
        <xdr:spPr>
          <a:xfrm>
            <a:off x="6296025" y="11344390"/>
            <a:ext cx="2738179"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 sz="12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Segoe UI Light" panose="020B0502040204020203" pitchFamily="34" charset="0"/>
              </a:rPr>
              <a:t>説明:</a:t>
            </a:r>
            <a:endParaRPr lang="en-US" sz="1050" b="1" i="0" u="none" cap="none" spc="0">
              <a:ln>
                <a:noFill/>
              </a:ln>
              <a:solidFill>
                <a:schemeClr val="accent1"/>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7" name="テキスト ボックス 100" descr="=LEFT(C56,FIND(&quot; &quot;,C56)-1)">
            <a:extLst>
              <a:ext uri="{FF2B5EF4-FFF2-40B4-BE49-F238E27FC236}">
                <a16:creationId xmlns:a16="http://schemas.microsoft.com/office/drawing/2014/main" id="{24379050-0CD8-4AD3-BFEB-5B392A6A32E1}"/>
              </a:ext>
            </a:extLst>
          </xdr:cNvPr>
          <xdr:cNvSpPr txBox="1"/>
        </xdr:nvSpPr>
        <xdr:spPr>
          <a:xfrm>
            <a:off x="6345132" y="12916558"/>
            <a:ext cx="3614588"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ja" sz="1600" b="1">
                <a:solidFill>
                  <a:srgbClr val="000000"/>
                </a:solidFill>
                <a:effectLst/>
                <a:latin typeface="ＭＳ 明朝" panose="02020609040205080304" pitchFamily="17" charset="-128"/>
                <a:ea typeface="ＭＳ 明朝" panose="02020609040205080304" pitchFamily="17" charset="-128"/>
              </a:rPr>
              <a:t>=LEFT(C56,FIND(" ",C56)-1)</a:t>
            </a:r>
            <a:endParaRPr lang="en-US" sz="1600" b="1">
              <a:effectLst/>
              <a:latin typeface="ＭＳ 明朝" panose="02020609040205080304" pitchFamily="17" charset="-128"/>
              <a:ea typeface="ＭＳ 明朝" panose="02020609040205080304" pitchFamily="17" charset="-128"/>
            </a:endParaRPr>
          </a:p>
        </xdr:txBody>
      </xdr:sp>
      <xdr:sp macro="" textlink="">
        <xdr:nvSpPr>
          <xdr:cNvPr id="8" name="左中かっこ 7" descr="かっこ状の線">
            <a:extLst>
              <a:ext uri="{FF2B5EF4-FFF2-40B4-BE49-F238E27FC236}">
                <a16:creationId xmlns:a16="http://schemas.microsoft.com/office/drawing/2014/main" id="{ACBC8C20-8608-4BD4-97BA-77B6E6929E0E}"/>
              </a:ext>
            </a:extLst>
          </xdr:cNvPr>
          <xdr:cNvSpPr/>
        </xdr:nvSpPr>
        <xdr:spPr>
          <a:xfrm rot="5400000">
            <a:off x="6633167" y="12672017"/>
            <a:ext cx="216203" cy="38586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9" name="テキスト ボックス 2">
            <a:extLst>
              <a:ext uri="{FF2B5EF4-FFF2-40B4-BE49-F238E27FC236}">
                <a16:creationId xmlns:a16="http://schemas.microsoft.com/office/drawing/2014/main" id="{44988653-058B-422A-9D22-2BC297C8D8DC}"/>
              </a:ext>
            </a:extLst>
          </xdr:cNvPr>
          <xdr:cNvSpPr txBox="1">
            <a:spLocks noChangeArrowheads="1"/>
          </xdr:cNvSpPr>
        </xdr:nvSpPr>
        <xdr:spPr bwMode="auto">
          <a:xfrm>
            <a:off x="6387217" y="11630136"/>
            <a:ext cx="642233" cy="1116000"/>
          </a:xfrm>
          <a:prstGeom prst="rect">
            <a:avLst/>
          </a:prstGeom>
          <a:solidFill>
            <a:schemeClr val="accent1">
              <a:lumMod val="20000"/>
              <a:lumOff val="80000"/>
            </a:schemeClr>
          </a:solidFill>
          <a:ln w="9525">
            <a:noFill/>
            <a:miter lim="800000"/>
            <a:headEnd/>
            <a:tailEnd/>
          </a:ln>
        </xdr:spPr>
        <xdr:txBody>
          <a:bodyPr rot="0" vert="horz" wrap="square" lIns="72000" tIns="45720" rIns="7200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…の左側の文字を抽出</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10" name="左中かっこ 9" descr="かっこ状の線">
            <a:extLst>
              <a:ext uri="{FF2B5EF4-FFF2-40B4-BE49-F238E27FC236}">
                <a16:creationId xmlns:a16="http://schemas.microsoft.com/office/drawing/2014/main" id="{E0E95EFF-3A76-4C76-9C6A-8F44BD6226A4}"/>
              </a:ext>
            </a:extLst>
          </xdr:cNvPr>
          <xdr:cNvSpPr/>
        </xdr:nvSpPr>
        <xdr:spPr>
          <a:xfrm rot="5400000">
            <a:off x="7092079" y="12730880"/>
            <a:ext cx="225885" cy="2584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11" name="テキスト ボックス 2" descr="…このセル…">
            <a:extLst>
              <a:ext uri="{FF2B5EF4-FFF2-40B4-BE49-F238E27FC236}">
                <a16:creationId xmlns:a16="http://schemas.microsoft.com/office/drawing/2014/main" id="{603649C7-2445-4FAC-8A43-4D7660B1024F}"/>
              </a:ext>
            </a:extLst>
          </xdr:cNvPr>
          <xdr:cNvSpPr txBox="1">
            <a:spLocks noChangeArrowheads="1"/>
          </xdr:cNvSpPr>
        </xdr:nvSpPr>
        <xdr:spPr bwMode="auto">
          <a:xfrm>
            <a:off x="7083259" y="11629309"/>
            <a:ext cx="501390" cy="1116000"/>
          </a:xfrm>
          <a:prstGeom prst="rect">
            <a:avLst/>
          </a:prstGeom>
          <a:solidFill>
            <a:schemeClr val="accent1">
              <a:lumMod val="20000"/>
              <a:lumOff val="80000"/>
            </a:schemeClr>
          </a:solidFill>
          <a:ln w="9525">
            <a:noFill/>
            <a:miter lim="800000"/>
            <a:headEnd/>
            <a:tailEnd/>
          </a:ln>
        </xdr:spPr>
        <xdr:txBody>
          <a:bodyPr rot="0" vert="horz" wrap="square" lIns="72000" tIns="45720" rIns="7200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…このセル…</a:t>
            </a:r>
          </a:p>
        </xdr:txBody>
      </xdr:sp>
      <xdr:sp macro="" textlink="">
        <xdr:nvSpPr>
          <xdr:cNvPr id="12" name="テキスト ボックス 2" descr="…この多数の文字を抽出します。文字数を指定するのには、FIND 関数を使用し、…">
            <a:extLst>
              <a:ext uri="{FF2B5EF4-FFF2-40B4-BE49-F238E27FC236}">
                <a16:creationId xmlns:a16="http://schemas.microsoft.com/office/drawing/2014/main" id="{55619AFA-C0E1-4101-9F43-5089E319BB2A}"/>
              </a:ext>
            </a:extLst>
          </xdr:cNvPr>
          <xdr:cNvSpPr txBox="1">
            <a:spLocks noChangeArrowheads="1"/>
          </xdr:cNvSpPr>
        </xdr:nvSpPr>
        <xdr:spPr bwMode="auto">
          <a:xfrm>
            <a:off x="7648575" y="11629306"/>
            <a:ext cx="1940825" cy="1116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…この多数の文字を抽出します。</a:t>
            </a:r>
            <a:r>
              <a:rPr lang="ja" sz="1100" baseline="0">
                <a:effectLst/>
                <a:latin typeface="Meiryo UI" panose="020B0604030504040204" pitchFamily="50" charset="-128"/>
                <a:ea typeface="Meiryo UI" panose="020B0604030504040204" pitchFamily="50" charset="-128"/>
                <a:cs typeface="Times New Roman" panose="02020603050405020304" pitchFamily="18" charset="0"/>
              </a:rPr>
              <a:t>文字数を指定するのには、FIND 関数を使用し、…</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13" name="左中かっこ 12" descr="かっこ状の線">
            <a:extLst>
              <a:ext uri="{FF2B5EF4-FFF2-40B4-BE49-F238E27FC236}">
                <a16:creationId xmlns:a16="http://schemas.microsoft.com/office/drawing/2014/main" id="{6BB104BB-612E-4BAE-8F9A-3D3A7BB0C712}"/>
              </a:ext>
            </a:extLst>
          </xdr:cNvPr>
          <xdr:cNvSpPr/>
        </xdr:nvSpPr>
        <xdr:spPr>
          <a:xfrm rot="5400000">
            <a:off x="7921516" y="12283970"/>
            <a:ext cx="229317" cy="11679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14" name="テキスト ボックス 2" descr="…の文字位置番号を検索…">
            <a:extLst>
              <a:ext uri="{FF2B5EF4-FFF2-40B4-BE49-F238E27FC236}">
                <a16:creationId xmlns:a16="http://schemas.microsoft.com/office/drawing/2014/main" id="{805E1470-1A92-43C8-B12A-9E697A8AE067}"/>
              </a:ext>
            </a:extLst>
          </xdr:cNvPr>
          <xdr:cNvSpPr txBox="1">
            <a:spLocks noChangeArrowheads="1"/>
          </xdr:cNvSpPr>
        </xdr:nvSpPr>
        <xdr:spPr bwMode="auto">
          <a:xfrm>
            <a:off x="6807237" y="13450570"/>
            <a:ext cx="908013"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…文字位置番号を検索し、</a:t>
            </a:r>
            <a:r>
              <a:rPr lang="en-US" altLang="ja" sz="1100">
                <a:effectLst/>
                <a:latin typeface="Meiryo UI" panose="020B0604030504040204" pitchFamily="50" charset="-128"/>
                <a:ea typeface="Meiryo UI" panose="020B0604030504040204" pitchFamily="50" charset="-128"/>
                <a:cs typeface="Times New Roman" panose="02020603050405020304" pitchFamily="18" charset="0"/>
              </a:rPr>
              <a:t>...</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15" name="左中かっこ 14" descr="かっこ状の線">
            <a:extLst>
              <a:ext uri="{FF2B5EF4-FFF2-40B4-BE49-F238E27FC236}">
                <a16:creationId xmlns:a16="http://schemas.microsoft.com/office/drawing/2014/main" id="{555EFC68-E5DD-42CB-9D74-6FD191327C9D}"/>
              </a:ext>
            </a:extLst>
          </xdr:cNvPr>
          <xdr:cNvSpPr/>
        </xdr:nvSpPr>
        <xdr:spPr>
          <a:xfrm rot="16200000">
            <a:off x="7561170" y="13104491"/>
            <a:ext cx="229093" cy="40292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16" name="テキスト ボックス 2" descr="…最初のスペース…">
            <a:extLst>
              <a:ext uri="{FF2B5EF4-FFF2-40B4-BE49-F238E27FC236}">
                <a16:creationId xmlns:a16="http://schemas.microsoft.com/office/drawing/2014/main" id="{48DCFCD6-9B4C-4C9B-BF32-0C33C493B188}"/>
              </a:ext>
            </a:extLst>
          </xdr:cNvPr>
          <xdr:cNvSpPr txBox="1">
            <a:spLocks noChangeArrowheads="1"/>
          </xdr:cNvSpPr>
        </xdr:nvSpPr>
        <xdr:spPr bwMode="auto">
          <a:xfrm>
            <a:off x="7753350" y="13450570"/>
            <a:ext cx="581025" cy="1800000"/>
          </a:xfrm>
          <a:prstGeom prst="rect">
            <a:avLst/>
          </a:prstGeom>
          <a:solidFill>
            <a:schemeClr val="accent6">
              <a:lumMod val="20000"/>
              <a:lumOff val="80000"/>
            </a:schemeClr>
          </a:solidFill>
          <a:ln w="9525">
            <a:noFill/>
            <a:miter lim="800000"/>
            <a:headEnd/>
            <a:tailEnd/>
          </a:ln>
        </xdr:spPr>
        <xdr:txBody>
          <a:bodyPr rot="0" vert="horz" wrap="square" lIns="72000" tIns="45720" rIns="7200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…最初のスペース…</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17" name="左中かっこ 16" descr="かっこ状の線">
            <a:extLst>
              <a:ext uri="{FF2B5EF4-FFF2-40B4-BE49-F238E27FC236}">
                <a16:creationId xmlns:a16="http://schemas.microsoft.com/office/drawing/2014/main" id="{2AF26281-CA1C-45F1-8A98-233A71DDA5FD}"/>
              </a:ext>
            </a:extLst>
          </xdr:cNvPr>
          <xdr:cNvSpPr/>
        </xdr:nvSpPr>
        <xdr:spPr>
          <a:xfrm rot="16200000">
            <a:off x="8058403" y="13144527"/>
            <a:ext cx="229093" cy="32285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18" name="テキスト ボックス 2" descr="このセルの…">
            <a:extLst>
              <a:ext uri="{FF2B5EF4-FFF2-40B4-BE49-F238E27FC236}">
                <a16:creationId xmlns:a16="http://schemas.microsoft.com/office/drawing/2014/main" id="{1C1795B6-FFCC-4BE9-BDB5-6EAA246A1FDC}"/>
              </a:ext>
            </a:extLst>
          </xdr:cNvPr>
          <xdr:cNvSpPr txBox="1">
            <a:spLocks noChangeArrowheads="1"/>
          </xdr:cNvSpPr>
        </xdr:nvSpPr>
        <xdr:spPr bwMode="auto">
          <a:xfrm>
            <a:off x="8372476" y="13450572"/>
            <a:ext cx="504824" cy="1800000"/>
          </a:xfrm>
          <a:prstGeom prst="rect">
            <a:avLst/>
          </a:prstGeom>
          <a:solidFill>
            <a:schemeClr val="accent6">
              <a:lumMod val="20000"/>
              <a:lumOff val="80000"/>
            </a:schemeClr>
          </a:solidFill>
          <a:ln w="9525">
            <a:noFill/>
            <a:miter lim="800000"/>
            <a:headEnd/>
            <a:tailEnd/>
          </a:ln>
        </xdr:spPr>
        <xdr:txBody>
          <a:bodyPr rot="0" vert="horz" wrap="square" lIns="72000" tIns="45720" rIns="7200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…の文字位置を検索します</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19" name="左中かっこ 18" descr="かっこ状の線">
            <a:extLst>
              <a:ext uri="{FF2B5EF4-FFF2-40B4-BE49-F238E27FC236}">
                <a16:creationId xmlns:a16="http://schemas.microsoft.com/office/drawing/2014/main" id="{415A646E-4FE9-4453-BA96-E0FB65C2876A}"/>
              </a:ext>
            </a:extLst>
          </xdr:cNvPr>
          <xdr:cNvSpPr/>
        </xdr:nvSpPr>
        <xdr:spPr>
          <a:xfrm rot="16200000">
            <a:off x="8447172" y="13171344"/>
            <a:ext cx="229093" cy="30731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0" name="テキスト ボックス 2" descr="…1 を減算して、スペース自体を除外します">
            <a:extLst>
              <a:ext uri="{FF2B5EF4-FFF2-40B4-BE49-F238E27FC236}">
                <a16:creationId xmlns:a16="http://schemas.microsoft.com/office/drawing/2014/main" id="{66C6C68F-3837-4BD4-9735-219CB46D0808}"/>
              </a:ext>
            </a:extLst>
          </xdr:cNvPr>
          <xdr:cNvSpPr txBox="1">
            <a:spLocks noChangeArrowheads="1"/>
          </xdr:cNvSpPr>
        </xdr:nvSpPr>
        <xdr:spPr bwMode="auto">
          <a:xfrm>
            <a:off x="8915400" y="13448582"/>
            <a:ext cx="773286" cy="180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…1 を減算して、スペース自体を除外します。</a:t>
            </a: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21" name="左中かっこ 20" descr="かっこ状の線">
            <a:extLst>
              <a:ext uri="{FF2B5EF4-FFF2-40B4-BE49-F238E27FC236}">
                <a16:creationId xmlns:a16="http://schemas.microsoft.com/office/drawing/2014/main" id="{AAAEC10D-B642-4174-817B-27A151D596B7}"/>
              </a:ext>
            </a:extLst>
          </xdr:cNvPr>
          <xdr:cNvSpPr/>
        </xdr:nvSpPr>
        <xdr:spPr>
          <a:xfrm rot="16200000" flipV="1">
            <a:off x="8801868" y="13192759"/>
            <a:ext cx="229093" cy="226393"/>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2" name="フリーフォーム:図形 142" descr="かっこ状の線">
            <a:extLst>
              <a:ext uri="{FF2B5EF4-FFF2-40B4-BE49-F238E27FC236}">
                <a16:creationId xmlns:a16="http://schemas.microsoft.com/office/drawing/2014/main" id="{39905A1D-FD74-465F-9127-08D2CDD945CB}"/>
              </a:ext>
            </a:extLst>
          </xdr:cNvPr>
          <xdr:cNvSpPr/>
        </xdr:nvSpPr>
        <xdr:spPr>
          <a:xfrm>
            <a:off x="6534150" y="11239500"/>
            <a:ext cx="3990975" cy="180000"/>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3" name="左中かっこ 22" descr="かっこ状の線">
            <a:extLst>
              <a:ext uri="{FF2B5EF4-FFF2-40B4-BE49-F238E27FC236}">
                <a16:creationId xmlns:a16="http://schemas.microsoft.com/office/drawing/2014/main" id="{D6679532-F0CB-416F-A9A0-8892BFDB01B9}"/>
              </a:ext>
            </a:extLst>
          </xdr:cNvPr>
          <xdr:cNvSpPr/>
        </xdr:nvSpPr>
        <xdr:spPr>
          <a:xfrm rot="5400000">
            <a:off x="9976778" y="12605677"/>
            <a:ext cx="221330" cy="5515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4" name="テキスト ボックス 2">
            <a:extLst>
              <a:ext uri="{FF2B5EF4-FFF2-40B4-BE49-F238E27FC236}">
                <a16:creationId xmlns:a16="http://schemas.microsoft.com/office/drawing/2014/main" id="{93028526-D5BF-4B71-AF46-3FDA9CAA5BA5}"/>
              </a:ext>
            </a:extLst>
          </xdr:cNvPr>
          <xdr:cNvSpPr txBox="1">
            <a:spLocks noChangeArrowheads="1"/>
          </xdr:cNvSpPr>
        </xdr:nvSpPr>
        <xdr:spPr bwMode="auto">
          <a:xfrm>
            <a:off x="9824010" y="11644058"/>
            <a:ext cx="739215" cy="1116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…右側の文字を抽出し、…</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25" name="左中かっこ 24" descr="かっこ状の線">
            <a:extLst>
              <a:ext uri="{FF2B5EF4-FFF2-40B4-BE49-F238E27FC236}">
                <a16:creationId xmlns:a16="http://schemas.microsoft.com/office/drawing/2014/main" id="{A6DF09D5-2A9F-4D8B-8429-EB20604B678E}"/>
              </a:ext>
            </a:extLst>
          </xdr:cNvPr>
          <xdr:cNvSpPr/>
        </xdr:nvSpPr>
        <xdr:spPr>
          <a:xfrm rot="5400000">
            <a:off x="10583574" y="12712163"/>
            <a:ext cx="245051" cy="3429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6" name="テキスト ボックス 2" descr="…このセル…">
            <a:extLst>
              <a:ext uri="{FF2B5EF4-FFF2-40B4-BE49-F238E27FC236}">
                <a16:creationId xmlns:a16="http://schemas.microsoft.com/office/drawing/2014/main" id="{316171B8-43ED-4834-BD88-3775DC964DD2}"/>
              </a:ext>
            </a:extLst>
          </xdr:cNvPr>
          <xdr:cNvSpPr txBox="1">
            <a:spLocks noChangeArrowheads="1"/>
          </xdr:cNvSpPr>
        </xdr:nvSpPr>
        <xdr:spPr bwMode="auto">
          <a:xfrm>
            <a:off x="10620375" y="11643232"/>
            <a:ext cx="770861" cy="1116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…このセル…</a:t>
            </a:r>
          </a:p>
        </xdr:txBody>
      </xdr:sp>
      <xdr:sp macro="" textlink="">
        <xdr:nvSpPr>
          <xdr:cNvPr id="27" name="テキスト ボックス 2" descr="…この多数の文字を抽出します。文字数を指定するのには、LEN 関数を使用し、…">
            <a:extLst>
              <a:ext uri="{FF2B5EF4-FFF2-40B4-BE49-F238E27FC236}">
                <a16:creationId xmlns:a16="http://schemas.microsoft.com/office/drawing/2014/main" id="{C4D3C511-7D8F-49FD-BEA0-6CC03D319126}"/>
              </a:ext>
            </a:extLst>
          </xdr:cNvPr>
          <xdr:cNvSpPr txBox="1">
            <a:spLocks noChangeArrowheads="1"/>
          </xdr:cNvSpPr>
        </xdr:nvSpPr>
        <xdr:spPr bwMode="auto">
          <a:xfrm>
            <a:off x="11440520" y="11643228"/>
            <a:ext cx="3104155" cy="1116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…この多数の文字を抽出します。</a:t>
            </a:r>
            <a:r>
              <a:rPr lang="ja" sz="1100" baseline="0">
                <a:effectLst/>
                <a:latin typeface="Meiryo UI" panose="020B0604030504040204" pitchFamily="50" charset="-128"/>
                <a:ea typeface="Meiryo UI" panose="020B0604030504040204" pitchFamily="50" charset="-128"/>
                <a:cs typeface="Times New Roman" panose="02020603050405020304" pitchFamily="18" charset="0"/>
              </a:rPr>
              <a:t>文字数を指定するのには、LEN 関数を使用し、…</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 </a:t>
            </a:r>
          </a:p>
        </xdr:txBody>
      </xdr:sp>
      <xdr:sp macro="" textlink="">
        <xdr:nvSpPr>
          <xdr:cNvPr id="28" name="左中かっこ 27" descr="かっこ状の線">
            <a:extLst>
              <a:ext uri="{FF2B5EF4-FFF2-40B4-BE49-F238E27FC236}">
                <a16:creationId xmlns:a16="http://schemas.microsoft.com/office/drawing/2014/main" id="{1CB628B0-1D35-4D0E-92B3-B9CFD8552BBB}"/>
              </a:ext>
            </a:extLst>
          </xdr:cNvPr>
          <xdr:cNvSpPr/>
        </xdr:nvSpPr>
        <xdr:spPr>
          <a:xfrm rot="5400000">
            <a:off x="12116964" y="11602617"/>
            <a:ext cx="243971" cy="257310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29" name="テキスト ボックス 100" descr="=RIGHT(C56,LEN(C56)-FIND(&quot; &quot;,C56))">
            <a:extLst>
              <a:ext uri="{FF2B5EF4-FFF2-40B4-BE49-F238E27FC236}">
                <a16:creationId xmlns:a16="http://schemas.microsoft.com/office/drawing/2014/main" id="{1C5695E3-9C19-463D-A8D3-0E478B583047}"/>
              </a:ext>
            </a:extLst>
          </xdr:cNvPr>
          <xdr:cNvSpPr txBox="1"/>
        </xdr:nvSpPr>
        <xdr:spPr>
          <a:xfrm>
            <a:off x="9601793" y="12937524"/>
            <a:ext cx="6031457"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ja" sz="1600" b="1" spc="100">
                <a:solidFill>
                  <a:srgbClr val="000000"/>
                </a:solidFill>
                <a:effectLst/>
                <a:latin typeface="ＭＳ 明朝" panose="02020609040205080304" pitchFamily="17" charset="-128"/>
                <a:ea typeface="ＭＳ 明朝" panose="02020609040205080304" pitchFamily="17" charset="-128"/>
              </a:rPr>
              <a:t>=RIGHT(C56,LEN(C56)-FIND(" ",C56))</a:t>
            </a:r>
            <a:endParaRPr lang="en-US" sz="1600" b="1" spc="100">
              <a:effectLst/>
              <a:latin typeface="ＭＳ 明朝" panose="02020609040205080304" pitchFamily="17" charset="-128"/>
              <a:ea typeface="ＭＳ 明朝" panose="02020609040205080304" pitchFamily="17" charset="-128"/>
            </a:endParaRPr>
          </a:p>
        </xdr:txBody>
      </xdr:sp>
      <xdr:sp macro="" textlink="">
        <xdr:nvSpPr>
          <xdr:cNvPr id="30" name="テキスト ボックス 2">
            <a:extLst>
              <a:ext uri="{FF2B5EF4-FFF2-40B4-BE49-F238E27FC236}">
                <a16:creationId xmlns:a16="http://schemas.microsoft.com/office/drawing/2014/main" id="{0EB62684-F717-4683-B8AD-FB6F6CA52EC2}"/>
              </a:ext>
            </a:extLst>
          </xdr:cNvPr>
          <xdr:cNvSpPr txBox="1">
            <a:spLocks noChangeArrowheads="1"/>
          </xdr:cNvSpPr>
        </xdr:nvSpPr>
        <xdr:spPr bwMode="auto">
          <a:xfrm>
            <a:off x="10011908" y="13454967"/>
            <a:ext cx="1216009"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…の文字数 (文字の長さ) を取得し、… </a:t>
            </a:r>
          </a:p>
        </xdr:txBody>
      </xdr:sp>
      <xdr:sp macro="" textlink="">
        <xdr:nvSpPr>
          <xdr:cNvPr id="31" name="左中かっこ 30" descr="かっこ状の線">
            <a:extLst>
              <a:ext uri="{FF2B5EF4-FFF2-40B4-BE49-F238E27FC236}">
                <a16:creationId xmlns:a16="http://schemas.microsoft.com/office/drawing/2014/main" id="{C6581D1A-5B37-42A4-828C-ECF147C1BCD4}"/>
              </a:ext>
            </a:extLst>
          </xdr:cNvPr>
          <xdr:cNvSpPr/>
        </xdr:nvSpPr>
        <xdr:spPr>
          <a:xfrm rot="16200000">
            <a:off x="11021007" y="13147218"/>
            <a:ext cx="248484" cy="3647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2" name="テキスト ボックス 2" descr="…このセル…">
            <a:extLst>
              <a:ext uri="{FF2B5EF4-FFF2-40B4-BE49-F238E27FC236}">
                <a16:creationId xmlns:a16="http://schemas.microsoft.com/office/drawing/2014/main" id="{7156EBE1-1DE5-44F3-A778-C371CCE06943}"/>
              </a:ext>
            </a:extLst>
          </xdr:cNvPr>
          <xdr:cNvSpPr txBox="1">
            <a:spLocks noChangeArrowheads="1"/>
          </xdr:cNvSpPr>
        </xdr:nvSpPr>
        <xdr:spPr bwMode="auto">
          <a:xfrm>
            <a:off x="11257704" y="13454967"/>
            <a:ext cx="438996"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…このセル…</a:t>
            </a:r>
          </a:p>
        </xdr:txBody>
      </xdr:sp>
      <xdr:sp macro="" textlink="">
        <xdr:nvSpPr>
          <xdr:cNvPr id="33" name="左中かっこ 32" descr="かっこ状の線">
            <a:extLst>
              <a:ext uri="{FF2B5EF4-FFF2-40B4-BE49-F238E27FC236}">
                <a16:creationId xmlns:a16="http://schemas.microsoft.com/office/drawing/2014/main" id="{09C2D6FE-5F20-499D-8A35-75FD776FD149}"/>
              </a:ext>
            </a:extLst>
          </xdr:cNvPr>
          <xdr:cNvSpPr/>
        </xdr:nvSpPr>
        <xdr:spPr>
          <a:xfrm rot="16200000">
            <a:off x="11472238" y="13172198"/>
            <a:ext cx="248484" cy="31474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4" name="テキスト ボックス 2" descr="…この数を減算します。">
            <a:extLst>
              <a:ext uri="{FF2B5EF4-FFF2-40B4-BE49-F238E27FC236}">
                <a16:creationId xmlns:a16="http://schemas.microsoft.com/office/drawing/2014/main" id="{21A6772C-DDBB-40DA-B3DA-D41E54A5F103}"/>
              </a:ext>
            </a:extLst>
          </xdr:cNvPr>
          <xdr:cNvSpPr txBox="1">
            <a:spLocks noChangeArrowheads="1"/>
          </xdr:cNvSpPr>
        </xdr:nvSpPr>
        <xdr:spPr bwMode="auto">
          <a:xfrm>
            <a:off x="11734244" y="13454967"/>
            <a:ext cx="543481"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…この数を減算します。</a:t>
            </a:r>
          </a:p>
        </xdr:txBody>
      </xdr:sp>
      <xdr:sp macro="" textlink="">
        <xdr:nvSpPr>
          <xdr:cNvPr id="35" name="左中かっこ 34" descr="かっこ状の線">
            <a:extLst>
              <a:ext uri="{FF2B5EF4-FFF2-40B4-BE49-F238E27FC236}">
                <a16:creationId xmlns:a16="http://schemas.microsoft.com/office/drawing/2014/main" id="{7F3BEB32-46A5-4E6C-B2CE-90CE914CE35D}"/>
              </a:ext>
            </a:extLst>
          </xdr:cNvPr>
          <xdr:cNvSpPr/>
        </xdr:nvSpPr>
        <xdr:spPr>
          <a:xfrm rot="16200000">
            <a:off x="11805094" y="13276450"/>
            <a:ext cx="248484" cy="10623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6" name="テキスト ボックス 2" descr="…の文字位置番号を検索します">
            <a:extLst>
              <a:ext uri="{FF2B5EF4-FFF2-40B4-BE49-F238E27FC236}">
                <a16:creationId xmlns:a16="http://schemas.microsoft.com/office/drawing/2014/main" id="{5CADE4DD-F9DF-477D-B485-7016F45AD773}"/>
              </a:ext>
            </a:extLst>
          </xdr:cNvPr>
          <xdr:cNvSpPr txBox="1">
            <a:spLocks noChangeArrowheads="1"/>
          </xdr:cNvSpPr>
        </xdr:nvSpPr>
        <xdr:spPr bwMode="auto">
          <a:xfrm>
            <a:off x="12319553" y="13454967"/>
            <a:ext cx="462997"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…の文字位置番号を検索します</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37" name="左中かっこ 36" descr="かっこ状の線">
            <a:extLst>
              <a:ext uri="{FF2B5EF4-FFF2-40B4-BE49-F238E27FC236}">
                <a16:creationId xmlns:a16="http://schemas.microsoft.com/office/drawing/2014/main" id="{391581AA-8FD1-4135-BB54-7D788E0EE2F2}"/>
              </a:ext>
            </a:extLst>
          </xdr:cNvPr>
          <xdr:cNvSpPr/>
        </xdr:nvSpPr>
        <xdr:spPr>
          <a:xfrm rot="16200000">
            <a:off x="12118184" y="13122819"/>
            <a:ext cx="248484" cy="413498"/>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38" name="テキスト ボックス 2" descr="…最初のスペース…">
            <a:extLst>
              <a:ext uri="{FF2B5EF4-FFF2-40B4-BE49-F238E27FC236}">
                <a16:creationId xmlns:a16="http://schemas.microsoft.com/office/drawing/2014/main" id="{B8D8E270-EE4E-4240-9F0A-35B4EA716827}"/>
              </a:ext>
            </a:extLst>
          </xdr:cNvPr>
          <xdr:cNvSpPr txBox="1">
            <a:spLocks noChangeArrowheads="1"/>
          </xdr:cNvSpPr>
        </xdr:nvSpPr>
        <xdr:spPr bwMode="auto">
          <a:xfrm>
            <a:off x="12830176" y="13454967"/>
            <a:ext cx="504824"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…最初のスペース…</a:t>
            </a:r>
          </a:p>
        </xdr:txBody>
      </xdr:sp>
      <xdr:sp macro="" textlink="">
        <xdr:nvSpPr>
          <xdr:cNvPr id="39" name="左中かっこ 38" descr="かっこ状の線">
            <a:extLst>
              <a:ext uri="{FF2B5EF4-FFF2-40B4-BE49-F238E27FC236}">
                <a16:creationId xmlns:a16="http://schemas.microsoft.com/office/drawing/2014/main" id="{243B6138-4764-4C9F-8B1F-0AC3008884E4}"/>
              </a:ext>
            </a:extLst>
          </xdr:cNvPr>
          <xdr:cNvSpPr/>
        </xdr:nvSpPr>
        <xdr:spPr>
          <a:xfrm rot="16200000">
            <a:off x="12616719" y="13148022"/>
            <a:ext cx="257175" cy="345379"/>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40" name="テキスト ボックス 2" descr="このセルの…">
            <a:extLst>
              <a:ext uri="{FF2B5EF4-FFF2-40B4-BE49-F238E27FC236}">
                <a16:creationId xmlns:a16="http://schemas.microsoft.com/office/drawing/2014/main" id="{D8443EFD-7194-48CE-A7B5-BEB437B3A0FF}"/>
              </a:ext>
            </a:extLst>
          </xdr:cNvPr>
          <xdr:cNvSpPr txBox="1">
            <a:spLocks noChangeArrowheads="1"/>
          </xdr:cNvSpPr>
        </xdr:nvSpPr>
        <xdr:spPr bwMode="auto">
          <a:xfrm>
            <a:off x="13384497" y="13454967"/>
            <a:ext cx="486288" cy="1800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ja" sz="1100">
                <a:effectLst/>
                <a:latin typeface="Meiryo UI" panose="020B0604030504040204" pitchFamily="50" charset="-128"/>
                <a:ea typeface="Meiryo UI" panose="020B0604030504040204" pitchFamily="50" charset="-128"/>
                <a:cs typeface="Times New Roman" panose="02020603050405020304" pitchFamily="18" charset="0"/>
              </a:rPr>
              <a:t>このセルの…</a:t>
            </a:r>
            <a:endParaRPr lang="en-US" sz="1100">
              <a:effectLst/>
              <a:latin typeface="Meiryo UI" panose="020B0604030504040204" pitchFamily="50" charset="-128"/>
              <a:ea typeface="Meiryo UI" panose="020B0604030504040204" pitchFamily="50" charset="-128"/>
              <a:cs typeface="Times New Roman" panose="02020603050405020304" pitchFamily="18" charset="0"/>
            </a:endParaRPr>
          </a:p>
        </xdr:txBody>
      </xdr:sp>
      <xdr:sp macro="" textlink="">
        <xdr:nvSpPr>
          <xdr:cNvPr id="41" name="左中かっこ 40" descr="かっこ状の線">
            <a:extLst>
              <a:ext uri="{FF2B5EF4-FFF2-40B4-BE49-F238E27FC236}">
                <a16:creationId xmlns:a16="http://schemas.microsoft.com/office/drawing/2014/main" id="{E091A6DE-92F1-4108-89F0-3A01E3F7E168}"/>
              </a:ext>
            </a:extLst>
          </xdr:cNvPr>
          <xdr:cNvSpPr/>
        </xdr:nvSpPr>
        <xdr:spPr>
          <a:xfrm rot="16200000">
            <a:off x="13158268" y="13143725"/>
            <a:ext cx="248484" cy="39073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latin typeface="Meiryo UI" panose="020B0604030504040204" pitchFamily="50" charset="-128"/>
              <a:ea typeface="Meiryo UI" panose="020B0604030504040204" pitchFamily="50" charset="-128"/>
            </a:endParaRPr>
          </a:p>
        </xdr:txBody>
      </xdr:sp>
      <xdr:sp macro="" textlink="">
        <xdr:nvSpPr>
          <xdr:cNvPr id="42" name="手順" descr="説明:">
            <a:extLst>
              <a:ext uri="{FF2B5EF4-FFF2-40B4-BE49-F238E27FC236}">
                <a16:creationId xmlns:a16="http://schemas.microsoft.com/office/drawing/2014/main" id="{DF150BBD-6460-4B9E-8C34-FEFB93870051}"/>
              </a:ext>
            </a:extLst>
          </xdr:cNvPr>
          <xdr:cNvSpPr txBox="1"/>
        </xdr:nvSpPr>
        <xdr:spPr>
          <a:xfrm>
            <a:off x="9770064" y="11367837"/>
            <a:ext cx="3100357"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 sz="12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Segoe UI Light" panose="020B0502040204020203" pitchFamily="34" charset="0"/>
              </a:rPr>
              <a:t>説明:</a:t>
            </a:r>
            <a:endParaRPr lang="en-US" sz="1050" b="1" i="0" u="none" cap="none" spc="0">
              <a:ln>
                <a:noFill/>
              </a:ln>
              <a:solidFill>
                <a:schemeClr val="accent1"/>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3" name="直線​​コネクタ 5" descr="装飾線">
            <a:extLst>
              <a:ext uri="{FF2B5EF4-FFF2-40B4-BE49-F238E27FC236}">
                <a16:creationId xmlns:a16="http://schemas.microsoft.com/office/drawing/2014/main" id="{36D3AF58-FF80-4E32-800F-E1BABFCA89D1}"/>
              </a:ext>
            </a:extLst>
          </xdr:cNvPr>
          <xdr:cNvCxnSpPr/>
        </xdr:nvCxnSpPr>
        <xdr:spPr>
          <a:xfrm>
            <a:off x="11265008" y="11249025"/>
            <a:ext cx="0" cy="14400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sp macro="" textlink="">
        <xdr:nvSpPr>
          <xdr:cNvPr id="44" name="フリーフォーム:図形 142" descr="かっこ状の線">
            <a:extLst>
              <a:ext uri="{FF2B5EF4-FFF2-40B4-BE49-F238E27FC236}">
                <a16:creationId xmlns:a16="http://schemas.microsoft.com/office/drawing/2014/main" id="{CDC4374B-D780-44F7-BEF6-40F77464385B}"/>
              </a:ext>
            </a:extLst>
          </xdr:cNvPr>
          <xdr:cNvSpPr/>
        </xdr:nvSpPr>
        <xdr:spPr>
          <a:xfrm>
            <a:off x="9982200" y="11315700"/>
            <a:ext cx="1285875" cy="144000"/>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clientData/>
  </xdr:twoCellAnchor>
  <xdr:oneCellAnchor>
    <xdr:from>
      <xdr:col>0</xdr:col>
      <xdr:colOff>341169</xdr:colOff>
      <xdr:row>53</xdr:row>
      <xdr:rowOff>1732</xdr:rowOff>
    </xdr:from>
    <xdr:ext cx="5695084" cy="5551344"/>
    <xdr:grpSp>
      <xdr:nvGrpSpPr>
        <xdr:cNvPr id="45" name="数式で列を分割する" descr="数式で列を分割する&#10;データを分割する数式を作成することがあります。この方法では、元のデータが更新された場合、分割されたデータも更新されます。これは、高度な機能です。ただし、LEFT、RIGHT、FIND、LEN といった少数の関数を使用している場合にのみ可能です。これらの各関数の詳細については、このシートの下部にあるリンクを参照してください。ただし、興味がある場合は、以下に示すセル C56 を分割する方法をご覧ください。右の図をたどりながら、次の手順を進めてください。&#10;Yvonne を含む黄色のセルをダブルクリックします。LEFT 関数を使用して、セル C56 の左側の文字を抽出しました。抽出する文字数を指定するには、FIND 関数を使用しました。[説明] 図を読み、完了したら、Esc キーを押します。&#10;次に、[ヘルパー列] を作成しました。これは、セルの他のテキストの抽出を支援するためのものです。一時的な列で、後で常に非表示にできるように作られています。&#10;[ヘルパー列] の [Francis McKay] をダブルクリックします。RIGHT、LEN、FIND の各関数を使用して、最初のスペースからセルの末尾までの文字が抽出されています。&#10;[Francis] をダブルクリックします。ここでは、手順 1 とほぼ同じ数式を使用していますが、C56 ではなく F56 から文字を抽出します。&#10;[McKay] をダブルクリックします。これは、手順 3 と同じ数式ですが、セル C56 ではなく G56 から文字を抽出します。">
          <a:extLst>
            <a:ext uri="{FF2B5EF4-FFF2-40B4-BE49-F238E27FC236}">
              <a16:creationId xmlns:a16="http://schemas.microsoft.com/office/drawing/2014/main" id="{16EF7D89-910D-488A-912B-0FB238E2C9E9}"/>
            </a:ext>
          </a:extLst>
        </xdr:cNvPr>
        <xdr:cNvGrpSpPr/>
      </xdr:nvGrpSpPr>
      <xdr:grpSpPr>
        <a:xfrm>
          <a:off x="341169" y="10669732"/>
          <a:ext cx="5695084" cy="5551344"/>
          <a:chOff x="398319" y="10117281"/>
          <a:chExt cx="5695084" cy="5637069"/>
        </a:xfrm>
      </xdr:grpSpPr>
      <xdr:sp macro="" textlink="">
        <xdr:nvSpPr>
          <xdr:cNvPr id="46" name="四角形 165" descr="背景">
            <a:extLst>
              <a:ext uri="{FF2B5EF4-FFF2-40B4-BE49-F238E27FC236}">
                <a16:creationId xmlns:a16="http://schemas.microsoft.com/office/drawing/2014/main" id="{E10EFD26-C93B-40B6-BCD6-D279A13A1465}"/>
              </a:ext>
            </a:extLst>
          </xdr:cNvPr>
          <xdr:cNvSpPr/>
        </xdr:nvSpPr>
        <xdr:spPr>
          <a:xfrm>
            <a:off x="398319" y="10117281"/>
            <a:ext cx="5695084" cy="563706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7" name="手順" descr="数式で列を分割する">
            <a:extLst>
              <a:ext uri="{FF2B5EF4-FFF2-40B4-BE49-F238E27FC236}">
                <a16:creationId xmlns:a16="http://schemas.microsoft.com/office/drawing/2014/main" id="{DBDDE6E4-7F24-49B8-BC16-D5726929D7E9}"/>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数式で列を分割する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8" name="直線​​コネクタ 167" descr="装飾線">
            <a:extLst>
              <a:ext uri="{FF2B5EF4-FFF2-40B4-BE49-F238E27FC236}">
                <a16:creationId xmlns:a16="http://schemas.microsoft.com/office/drawing/2014/main" id="{E0605F60-3957-475B-AEF8-5D33C59B5097}"/>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168" descr="装飾線">
            <a:extLst>
              <a:ext uri="{FF2B5EF4-FFF2-40B4-BE49-F238E27FC236}">
                <a16:creationId xmlns:a16="http://schemas.microsoft.com/office/drawing/2014/main" id="{0263FF57-E34E-4650-8340-7EAF7FF39489}"/>
              </a:ext>
            </a:extLst>
          </xdr:cNvPr>
          <xdr:cNvCxnSpPr>
            <a:cxnSpLocks/>
          </xdr:cNvCxnSpPr>
        </xdr:nvCxnSpPr>
        <xdr:spPr>
          <a:xfrm>
            <a:off x="633207" y="15488533"/>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手順" descr="データを分割する数式を作成することがあります。この方法では、元のデータが更新された場合、分割されたデータも更新されます。これは、高度な機能です。ただし、LEFT、RIGHT、FIND、LEN といった少数の関数を使用している場合にのみ可能です。これらの各関数の詳細については、このシートの下部にあるリンクを参照してください。ただし、興味がある場合は、以下に示すセル C56 を分割する方法をご覧ください。右の図をたどりながら、次の手順を進めてください。">
            <a:extLst>
              <a:ext uri="{FF2B5EF4-FFF2-40B4-BE49-F238E27FC236}">
                <a16:creationId xmlns:a16="http://schemas.microsoft.com/office/drawing/2014/main" id="{8ECD1422-EF19-4B05-8336-FFC66FA1522E}"/>
              </a:ext>
            </a:extLst>
          </xdr:cNvPr>
          <xdr:cNvSpPr txBox="1"/>
        </xdr:nvSpPr>
        <xdr:spPr>
          <a:xfrm>
            <a:off x="626883" y="10826527"/>
            <a:ext cx="5269091" cy="128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データを分割する数式を作成することがあります。この方法では、元のデータが更新された場合、分割されたデータも更新されます。これは、高度な機能です。ただし、LEFT、RIGHT、FIND、LEN といった少数の関数を使用している場合にのみ可能です。これらの各関数の詳細については、このシートの下部にあるリンクを参照してください。ただし、興味がある場合は、以下に示すセル C56 を分割する方法をご覧ください。右の図をたどりながら、次の手順を進めてください。</a:t>
            </a:r>
          </a:p>
        </xdr:txBody>
      </xdr:sp>
      <xdr:sp macro="" textlink="">
        <xdr:nvSpPr>
          <xdr:cNvPr id="51" name="手順" descr="Yvonne を含む黄色のセルをダブルクリックします。LEFT 関数を使用して、セル C56 の左側の文字を抽出しました。抽出する文字数を指定するには、FIND 関数を使用しました。[説明] 図を読み、完了したら、Esc キーを押します ">
            <a:extLst>
              <a:ext uri="{FF2B5EF4-FFF2-40B4-BE49-F238E27FC236}">
                <a16:creationId xmlns:a16="http://schemas.microsoft.com/office/drawing/2014/main" id="{109F0568-4134-4CD3-8AF5-BB54AC8767BB}"/>
              </a:ext>
            </a:extLst>
          </xdr:cNvPr>
          <xdr:cNvSpPr txBox="1"/>
        </xdr:nvSpPr>
        <xdr:spPr>
          <a:xfrm>
            <a:off x="1037005" y="12148152"/>
            <a:ext cx="4808785" cy="859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b="1">
                <a:latin typeface="Meiryo UI" panose="020B0604030504040204" pitchFamily="50" charset="-128"/>
                <a:ea typeface="Meiryo UI" panose="020B0604030504040204" pitchFamily="50" charset="-128"/>
                <a:cs typeface="Segoe UI" panose="020B0502040204020203" pitchFamily="34" charset="0"/>
              </a:rPr>
              <a:t>Yvonne</a:t>
            </a:r>
            <a:r>
              <a:rPr lang="en-US" altLang="ja" sz="1100" b="1">
                <a:latin typeface="Meiryo UI" panose="020B0604030504040204" pitchFamily="50" charset="-128"/>
                <a:ea typeface="Meiryo UI" panose="020B0604030504040204" pitchFamily="50" charset="-128"/>
                <a:cs typeface="Segoe UI" panose="020B0502040204020203" pitchFamily="34" charset="0"/>
              </a:rPr>
              <a:t> </a:t>
            </a:r>
            <a:r>
              <a:rPr lang="ja" sz="1100" b="0">
                <a:latin typeface="Meiryo UI" panose="020B0604030504040204" pitchFamily="50" charset="-128"/>
                <a:ea typeface="Meiryo UI" panose="020B0604030504040204" pitchFamily="50" charset="-128"/>
                <a:cs typeface="Segoe UI" panose="020B0502040204020203" pitchFamily="34" charset="0"/>
              </a:rPr>
              <a:t>を含む黄色のセルをダブルクリックします。</a:t>
            </a:r>
            <a:r>
              <a:rPr lang="ja" sz="1100">
                <a:latin typeface="Meiryo UI" panose="020B0604030504040204" pitchFamily="50" charset="-128"/>
                <a:ea typeface="Meiryo UI" panose="020B0604030504040204" pitchFamily="50" charset="-128"/>
                <a:cs typeface="Segoe UI" panose="020B0502040204020203" pitchFamily="34" charset="0"/>
              </a:rPr>
              <a:t>LEFT 関数を使用して、セル C56 の左側の文字を抽出しました。抽出する文字数を指定するには、FIND 関数を使用しました。[</a:t>
            </a:r>
            <a:r>
              <a:rPr lang="ja" sz="1100" baseline="0">
                <a:latin typeface="Meiryo UI" panose="020B0604030504040204" pitchFamily="50" charset="-128"/>
                <a:ea typeface="Meiryo UI" panose="020B0604030504040204" pitchFamily="50" charset="-128"/>
                <a:cs typeface="Segoe UI" panose="020B0502040204020203" pitchFamily="34" charset="0"/>
              </a:rPr>
              <a:t> </a:t>
            </a:r>
            <a:r>
              <a:rPr lang="ja" sz="1100" b="1" baseline="0">
                <a:latin typeface="Meiryo UI" panose="020B0604030504040204" pitchFamily="50" charset="-128"/>
                <a:ea typeface="Meiryo UI" panose="020B0604030504040204" pitchFamily="50" charset="-128"/>
                <a:cs typeface="Segoe UI" panose="020B0502040204020203" pitchFamily="34" charset="0"/>
              </a:rPr>
              <a:t>説明</a:t>
            </a:r>
            <a:r>
              <a:rPr lang="ja" sz="1100" baseline="0">
                <a:latin typeface="Meiryo UI" panose="020B0604030504040204" pitchFamily="50" charset="-128"/>
                <a:ea typeface="Meiryo UI" panose="020B0604030504040204" pitchFamily="50" charset="-128"/>
                <a:cs typeface="Segoe UI" panose="020B0502040204020203" pitchFamily="34" charset="0"/>
              </a:rPr>
              <a:t>] 図を読み、完了したら、Esc キーを押します。 </a:t>
            </a:r>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2" name="円 171" descr="1">
            <a:extLst>
              <a:ext uri="{FF2B5EF4-FFF2-40B4-BE49-F238E27FC236}">
                <a16:creationId xmlns:a16="http://schemas.microsoft.com/office/drawing/2014/main" id="{FD2A15C8-97BE-42C2-8616-4E324FCA7240}"/>
              </a:ext>
            </a:extLst>
          </xdr:cNvPr>
          <xdr:cNvSpPr/>
        </xdr:nvSpPr>
        <xdr:spPr>
          <a:xfrm>
            <a:off x="630033" y="12105655"/>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53" name="手順" descr="次に、[ヘルパー列] を作成しました。これは、セルの他のテキストの抽出を支援するためのものです。一時的な列で、後で常に非表示にできるように作られています">
            <a:extLst>
              <a:ext uri="{FF2B5EF4-FFF2-40B4-BE49-F238E27FC236}">
                <a16:creationId xmlns:a16="http://schemas.microsoft.com/office/drawing/2014/main" id="{42254BBF-995F-4396-8519-84E240D6CD82}"/>
              </a:ext>
            </a:extLst>
          </xdr:cNvPr>
          <xdr:cNvSpPr txBox="1"/>
        </xdr:nvSpPr>
        <xdr:spPr>
          <a:xfrm>
            <a:off x="1037004" y="13017217"/>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次に、[</a:t>
            </a:r>
            <a:r>
              <a:rPr lang="ja" sz="1100" b="1">
                <a:latin typeface="Meiryo UI" panose="020B0604030504040204" pitchFamily="50" charset="-128"/>
                <a:ea typeface="Meiryo UI" panose="020B0604030504040204" pitchFamily="50" charset="-128"/>
                <a:cs typeface="Segoe UI" panose="020B0502040204020203" pitchFamily="34" charset="0"/>
              </a:rPr>
              <a:t>ヘルパー列</a:t>
            </a:r>
            <a:r>
              <a:rPr lang="ja" sz="1100">
                <a:latin typeface="Meiryo UI" panose="020B0604030504040204" pitchFamily="50" charset="-128"/>
                <a:ea typeface="Meiryo UI" panose="020B0604030504040204" pitchFamily="50" charset="-128"/>
                <a:cs typeface="Segoe UI" panose="020B0502040204020203" pitchFamily="34" charset="0"/>
              </a:rPr>
              <a:t>] を作成しました。これは、セルの他のテキストの抽出を支援するためのものです。一時的な列で、後で常に非表示にできるように作られています。 </a:t>
            </a:r>
          </a:p>
        </xdr:txBody>
      </xdr:sp>
      <xdr:sp macro="" textlink="">
        <xdr:nvSpPr>
          <xdr:cNvPr id="54" name="円 173" descr="2">
            <a:extLst>
              <a:ext uri="{FF2B5EF4-FFF2-40B4-BE49-F238E27FC236}">
                <a16:creationId xmlns:a16="http://schemas.microsoft.com/office/drawing/2014/main" id="{84288B3F-A5FA-4BAE-9F66-4E9B782F4831}"/>
              </a:ext>
            </a:extLst>
          </xdr:cNvPr>
          <xdr:cNvSpPr/>
        </xdr:nvSpPr>
        <xdr:spPr>
          <a:xfrm>
            <a:off x="630033" y="1297471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55" name="手順" descr="[McKay] をダブルクリックします。これは、手順 3 と同じ数式ですが、セル C56 ではなく F56 から文字を抽出します">
            <a:extLst>
              <a:ext uri="{FF2B5EF4-FFF2-40B4-BE49-F238E27FC236}">
                <a16:creationId xmlns:a16="http://schemas.microsoft.com/office/drawing/2014/main" id="{58DB53B6-226F-4F4B-8FD8-1845D83E20E7}"/>
              </a:ext>
            </a:extLst>
          </xdr:cNvPr>
          <xdr:cNvSpPr txBox="1"/>
        </xdr:nvSpPr>
        <xdr:spPr>
          <a:xfrm>
            <a:off x="1037004" y="14808301"/>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a:t>
            </a:r>
            <a:r>
              <a:rPr lang="ja" sz="1100" b="1">
                <a:latin typeface="Meiryo UI" panose="020B0604030504040204" pitchFamily="50" charset="-128"/>
                <a:ea typeface="Meiryo UI" panose="020B0604030504040204" pitchFamily="50" charset="-128"/>
                <a:cs typeface="Segoe UI" panose="020B0502040204020203" pitchFamily="34" charset="0"/>
              </a:rPr>
              <a:t>McKay</a:t>
            </a:r>
            <a:r>
              <a:rPr lang="ja" sz="1100">
                <a:latin typeface="Meiryo UI" panose="020B0604030504040204" pitchFamily="50" charset="-128"/>
                <a:ea typeface="Meiryo UI" panose="020B0604030504040204" pitchFamily="50" charset="-128"/>
                <a:cs typeface="Segoe UI" panose="020B0502040204020203" pitchFamily="34" charset="0"/>
              </a:rPr>
              <a:t>] をダブルクリックします。これは、手順 3 と同じ数式ですが、セル C56 ではなく F56 から文字を抽出します。 </a:t>
            </a:r>
          </a:p>
        </xdr:txBody>
      </xdr:sp>
      <xdr:sp macro="" textlink="">
        <xdr:nvSpPr>
          <xdr:cNvPr id="56" name="円 175" descr="5">
            <a:extLst>
              <a:ext uri="{FF2B5EF4-FFF2-40B4-BE49-F238E27FC236}">
                <a16:creationId xmlns:a16="http://schemas.microsoft.com/office/drawing/2014/main" id="{E15116D9-E623-4B6C-8411-6E7C752DE74F}"/>
              </a:ext>
            </a:extLst>
          </xdr:cNvPr>
          <xdr:cNvSpPr/>
        </xdr:nvSpPr>
        <xdr:spPr>
          <a:xfrm>
            <a:off x="630033" y="14765803"/>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57" name="手順" descr="[ヘルパー列] の [Francis McKay] をダブルクリックします。RIGHT、LEN、FIND の各関数を使用して、最初のスペースからセルの末尾までの文字が抽出されています">
            <a:extLst>
              <a:ext uri="{FF2B5EF4-FFF2-40B4-BE49-F238E27FC236}">
                <a16:creationId xmlns:a16="http://schemas.microsoft.com/office/drawing/2014/main" id="{AD0A43C3-EFD2-49F7-AA90-42D36EFEA050}"/>
              </a:ext>
            </a:extLst>
          </xdr:cNvPr>
          <xdr:cNvSpPr txBox="1"/>
        </xdr:nvSpPr>
        <xdr:spPr>
          <a:xfrm>
            <a:off x="1037004" y="13625419"/>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[ヘルパー列] の [</a:t>
            </a:r>
            <a:r>
              <a:rPr lang="ja" sz="1100" b="1">
                <a:latin typeface="Meiryo UI" panose="020B0604030504040204" pitchFamily="50" charset="-128"/>
                <a:ea typeface="Meiryo UI" panose="020B0604030504040204" pitchFamily="50" charset="-128"/>
                <a:cs typeface="Segoe UI" panose="020B0502040204020203" pitchFamily="34" charset="0"/>
              </a:rPr>
              <a:t>Francis McKay</a:t>
            </a:r>
            <a:r>
              <a:rPr lang="ja" sz="1100" b="0">
                <a:latin typeface="Meiryo UI" panose="020B0604030504040204" pitchFamily="50" charset="-128"/>
                <a:ea typeface="Meiryo UI" panose="020B0604030504040204" pitchFamily="50" charset="-128"/>
                <a:cs typeface="Segoe UI" panose="020B0502040204020203" pitchFamily="34" charset="0"/>
              </a:rPr>
              <a:t>] をダブルクリックします。</a:t>
            </a:r>
            <a:r>
              <a:rPr lang="ja" sz="1100">
                <a:latin typeface="Meiryo UI" panose="020B0604030504040204" pitchFamily="50" charset="-128"/>
                <a:ea typeface="Meiryo UI" panose="020B0604030504040204" pitchFamily="50" charset="-128"/>
                <a:cs typeface="Segoe UI" panose="020B0502040204020203" pitchFamily="34" charset="0"/>
              </a:rPr>
              <a:t>RIGHT、LEN、FIND の各関数を使用して、最初のスペースからセルの末尾までの文字が抽出されています。 </a:t>
            </a:r>
          </a:p>
        </xdr:txBody>
      </xdr:sp>
      <xdr:sp macro="" textlink="">
        <xdr:nvSpPr>
          <xdr:cNvPr id="58" name="円 177" descr="3">
            <a:extLst>
              <a:ext uri="{FF2B5EF4-FFF2-40B4-BE49-F238E27FC236}">
                <a16:creationId xmlns:a16="http://schemas.microsoft.com/office/drawing/2014/main" id="{D45C5025-CFED-4395-97E0-8B13EB7800E9}"/>
              </a:ext>
            </a:extLst>
          </xdr:cNvPr>
          <xdr:cNvSpPr/>
        </xdr:nvSpPr>
        <xdr:spPr>
          <a:xfrm>
            <a:off x="630033" y="13582921"/>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59" name="手順" descr="[Francis] をダブルクリックします。ここでは、手順 1 とほぼ同じ数式を使用していますが、C56 ではなく F56 から文字を抽出します">
            <a:extLst>
              <a:ext uri="{FF2B5EF4-FFF2-40B4-BE49-F238E27FC236}">
                <a16:creationId xmlns:a16="http://schemas.microsoft.com/office/drawing/2014/main" id="{F5E7FAD8-6AA7-4D5A-942F-28A830EB512E}"/>
              </a:ext>
            </a:extLst>
          </xdr:cNvPr>
          <xdr:cNvSpPr txBox="1"/>
        </xdr:nvSpPr>
        <xdr:spPr>
          <a:xfrm>
            <a:off x="1037004" y="14248435"/>
            <a:ext cx="4808786" cy="529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a:t>
            </a:r>
            <a:r>
              <a:rPr lang="ja" sz="1100" b="1">
                <a:latin typeface="Meiryo UI" panose="020B0604030504040204" pitchFamily="50" charset="-128"/>
                <a:ea typeface="Meiryo UI" panose="020B0604030504040204" pitchFamily="50" charset="-128"/>
                <a:cs typeface="Segoe UI" panose="020B0502040204020203" pitchFamily="34" charset="0"/>
              </a:rPr>
              <a:t>Francis</a:t>
            </a:r>
            <a:r>
              <a:rPr lang="ja" sz="1100">
                <a:latin typeface="Meiryo UI" panose="020B0604030504040204" pitchFamily="50" charset="-128"/>
                <a:ea typeface="Meiryo UI" panose="020B0604030504040204" pitchFamily="50" charset="-128"/>
                <a:cs typeface="Segoe UI" panose="020B0502040204020203" pitchFamily="34" charset="0"/>
              </a:rPr>
              <a:t>] をダブルクリックします。ここでは、手順 1 とほぼ同じ数式を使用していますが、C56 ではなく F56 から文字を抽出します。 </a:t>
            </a:r>
          </a:p>
        </xdr:txBody>
      </xdr:sp>
      <xdr:sp macro="" textlink="">
        <xdr:nvSpPr>
          <xdr:cNvPr id="60" name="円 179" descr="4">
            <a:extLst>
              <a:ext uri="{FF2B5EF4-FFF2-40B4-BE49-F238E27FC236}">
                <a16:creationId xmlns:a16="http://schemas.microsoft.com/office/drawing/2014/main" id="{3379943E-9EAD-4E7B-9A90-31A4E708EA59}"/>
              </a:ext>
            </a:extLst>
          </xdr:cNvPr>
          <xdr:cNvSpPr/>
        </xdr:nvSpPr>
        <xdr:spPr>
          <a:xfrm>
            <a:off x="630033" y="14205936"/>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clientData/>
  </xdr:oneCellAnchor>
  <xdr:oneCellAnchor>
    <xdr:from>
      <xdr:col>0</xdr:col>
      <xdr:colOff>342900</xdr:colOff>
      <xdr:row>82</xdr:row>
      <xdr:rowOff>180975</xdr:rowOff>
    </xdr:from>
    <xdr:ext cx="5695950" cy="4752975"/>
    <xdr:grpSp>
      <xdr:nvGrpSpPr>
        <xdr:cNvPr id="61" name="Web 上のその他の情報" descr="Web 上のその他の情報。Web へのリンクが含まれています。&#10;ページのトップへ&#10;次の手順へ">
          <a:extLst>
            <a:ext uri="{FF2B5EF4-FFF2-40B4-BE49-F238E27FC236}">
              <a16:creationId xmlns:a16="http://schemas.microsoft.com/office/drawing/2014/main" id="{0B67FCF6-C9B2-4F8C-A6DD-4D1DB3925DBF}"/>
            </a:ext>
          </a:extLst>
        </xdr:cNvPr>
        <xdr:cNvGrpSpPr/>
      </xdr:nvGrpSpPr>
      <xdr:grpSpPr>
        <a:xfrm>
          <a:off x="342900" y="16373475"/>
          <a:ext cx="5695950" cy="4752975"/>
          <a:chOff x="400050" y="15944850"/>
          <a:chExt cx="5695950" cy="4619625"/>
        </a:xfrm>
      </xdr:grpSpPr>
      <xdr:sp macro="" textlink="">
        <xdr:nvSpPr>
          <xdr:cNvPr id="62" name="四角形 197" descr="背景">
            <a:extLst>
              <a:ext uri="{FF2B5EF4-FFF2-40B4-BE49-F238E27FC236}">
                <a16:creationId xmlns:a16="http://schemas.microsoft.com/office/drawing/2014/main" id="{5B991EC1-7E69-47C3-B44C-85960D514D55}"/>
              </a:ext>
            </a:extLst>
          </xdr:cNvPr>
          <xdr:cNvSpPr/>
        </xdr:nvSpPr>
        <xdr:spPr>
          <a:xfrm>
            <a:off x="400050" y="159448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63" name="手順" descr="Web 上のその他の情報">
            <a:extLst>
              <a:ext uri="{FF2B5EF4-FFF2-40B4-BE49-F238E27FC236}">
                <a16:creationId xmlns:a16="http://schemas.microsoft.com/office/drawing/2014/main" id="{3B3130E4-9D30-493D-B973-BB45401AB0BB}"/>
              </a:ext>
            </a:extLst>
          </xdr:cNvPr>
          <xdr:cNvSpPr txBox="1"/>
        </xdr:nvSpPr>
        <xdr:spPr>
          <a:xfrm>
            <a:off x="631798" y="160635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64" name="直線​​コネクタ 199" descr="装飾線">
            <a:extLst>
              <a:ext uri="{FF2B5EF4-FFF2-40B4-BE49-F238E27FC236}">
                <a16:creationId xmlns:a16="http://schemas.microsoft.com/office/drawing/2014/main" id="{D8D30C61-74F1-4021-890E-290BC4CAC9F8}"/>
              </a:ext>
            </a:extLst>
          </xdr:cNvPr>
          <xdr:cNvCxnSpPr>
            <a:cxnSpLocks/>
          </xdr:cNvCxnSpPr>
        </xdr:nvCxnSpPr>
        <xdr:spPr>
          <a:xfrm>
            <a:off x="634974" y="165709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5" name="[次へ] ボタン" descr="ページのトップへ。セル A1 へのハイパーリンクが設定されています">
            <a:hlinkClick xmlns:r="http://schemas.openxmlformats.org/officeDocument/2006/relationships" r:id="rId3" tooltip="このワークシートのセル A1 に戻るときに選択します"/>
            <a:extLst>
              <a:ext uri="{FF2B5EF4-FFF2-40B4-BE49-F238E27FC236}">
                <a16:creationId xmlns:a16="http://schemas.microsoft.com/office/drawing/2014/main" id="{A437DD1E-980A-43B2-9058-37166BE563C1}"/>
              </a:ext>
            </a:extLst>
          </xdr:cNvPr>
          <xdr:cNvSpPr/>
        </xdr:nvSpPr>
        <xdr:spPr>
          <a:xfrm>
            <a:off x="634974" y="19787357"/>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66" name="直線​​コネクタ 201" descr="装飾線">
            <a:extLst>
              <a:ext uri="{FF2B5EF4-FFF2-40B4-BE49-F238E27FC236}">
                <a16:creationId xmlns:a16="http://schemas.microsoft.com/office/drawing/2014/main" id="{63086799-7A2F-493C-937D-AC472753B7E0}"/>
              </a:ext>
            </a:extLst>
          </xdr:cNvPr>
          <xdr:cNvCxnSpPr>
            <a:cxnSpLocks/>
          </xdr:cNvCxnSpPr>
        </xdr:nvCxnSpPr>
        <xdr:spPr>
          <a:xfrm>
            <a:off x="634974" y="195262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次へ] ボタン" descr="[次の手順へ] ボタン。次のシートへのハイパーリンクが設定されています">
            <a:hlinkClick xmlns:r="http://schemas.openxmlformats.org/officeDocument/2006/relationships" r:id="rId4" tooltip="次の手順に進むときに選択します"/>
            <a:extLst>
              <a:ext uri="{FF2B5EF4-FFF2-40B4-BE49-F238E27FC236}">
                <a16:creationId xmlns:a16="http://schemas.microsoft.com/office/drawing/2014/main" id="{C8285C79-DC07-4F3E-B78E-9497E1D0EF66}"/>
              </a:ext>
            </a:extLst>
          </xdr:cNvPr>
          <xdr:cNvSpPr/>
        </xdr:nvSpPr>
        <xdr:spPr>
          <a:xfrm>
            <a:off x="4693920" y="19977858"/>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68" name="手順" descr="テキストをさまざまな列に分割します。Web へのハイパーリンクが設定されています">
            <a:hlinkClick xmlns:r="http://schemas.openxmlformats.org/officeDocument/2006/relationships" r:id="rId5" tooltip="テキストのさまざまな列への分割について Web を参照するときに選択します"/>
            <a:extLst>
              <a:ext uri="{FF2B5EF4-FFF2-40B4-BE49-F238E27FC236}">
                <a16:creationId xmlns:a16="http://schemas.microsoft.com/office/drawing/2014/main" id="{84DD711E-319A-4B8C-BEDC-55C7C10C115E}"/>
              </a:ext>
            </a:extLst>
          </xdr:cNvPr>
          <xdr:cNvSpPr txBox="1"/>
        </xdr:nvSpPr>
        <xdr:spPr>
          <a:xfrm>
            <a:off x="1038833" y="1673969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テキストをさまざまな列に分割する</a:t>
            </a:r>
          </a:p>
        </xdr:txBody>
      </xdr:sp>
      <xdr:pic>
        <xdr:nvPicPr>
          <xdr:cNvPr id="69" name="グラフィック 22" descr="矢印">
            <a:hlinkClick xmlns:r="http://schemas.openxmlformats.org/officeDocument/2006/relationships" r:id="rId5" tooltip="Web で詳細情報を参照するときに選択します"/>
            <a:extLst>
              <a:ext uri="{FF2B5EF4-FFF2-40B4-BE49-F238E27FC236}">
                <a16:creationId xmlns:a16="http://schemas.microsoft.com/office/drawing/2014/main" id="{CD53D7DA-2154-4828-BD2B-A56BAB4626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6644422"/>
            <a:ext cx="454554" cy="448472"/>
          </a:xfrm>
          <a:prstGeom prst="rect">
            <a:avLst/>
          </a:prstGeom>
        </xdr:spPr>
      </xdr:pic>
      <xdr:sp macro="" textlink="">
        <xdr:nvSpPr>
          <xdr:cNvPr id="70" name="手順" descr="データの取得と変換の詳細。Web へのハイパーリンクが設定されています">
            <a:hlinkClick xmlns:r="http://schemas.openxmlformats.org/officeDocument/2006/relationships" r:id="rId8" tooltip="データの取得と変換について Web を参照するときに選択します"/>
            <a:extLst>
              <a:ext uri="{FF2B5EF4-FFF2-40B4-BE49-F238E27FC236}">
                <a16:creationId xmlns:a16="http://schemas.microsoft.com/office/drawing/2014/main" id="{0FFAD541-89BA-486F-A632-089CFFEA88AD}"/>
              </a:ext>
            </a:extLst>
          </xdr:cNvPr>
          <xdr:cNvSpPr txBox="1"/>
        </xdr:nvSpPr>
        <xdr:spPr>
          <a:xfrm>
            <a:off x="1038833" y="1720430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データの取得と変換の詳細 </a:t>
            </a:r>
          </a:p>
          <a:p>
            <a:pPr lvl="0" rtl="0">
              <a:defRPr/>
            </a:pPr>
            <a:endParaRPr lang="en-US"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pic>
        <xdr:nvPicPr>
          <xdr:cNvPr id="71" name="グラフィック 22" descr="矢印">
            <a:hlinkClick xmlns:r="http://schemas.openxmlformats.org/officeDocument/2006/relationships" r:id="rId8" tooltip="Web で詳細情報を参照するときに選択します"/>
            <a:extLst>
              <a:ext uri="{FF2B5EF4-FFF2-40B4-BE49-F238E27FC236}">
                <a16:creationId xmlns:a16="http://schemas.microsoft.com/office/drawing/2014/main" id="{0C97DB38-51DE-4429-BB20-67181BD73BD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102276"/>
            <a:ext cx="454554" cy="448472"/>
          </a:xfrm>
          <a:prstGeom prst="rect">
            <a:avLst/>
          </a:prstGeom>
        </xdr:spPr>
      </xdr:pic>
      <xdr:sp macro="" textlink="">
        <xdr:nvSpPr>
          <xdr:cNvPr id="72" name="手順" descr="LEFT 関数の詳細。Web へのハイパーリンクが設定されています">
            <a:hlinkClick xmlns:r="http://schemas.openxmlformats.org/officeDocument/2006/relationships" r:id="rId9" tooltip="LEFT 関数について Web を参照するときに選択します"/>
            <a:extLst>
              <a:ext uri="{FF2B5EF4-FFF2-40B4-BE49-F238E27FC236}">
                <a16:creationId xmlns:a16="http://schemas.microsoft.com/office/drawing/2014/main" id="{F5957C98-34E8-440A-A2FF-0EEF54EDD38C}"/>
              </a:ext>
            </a:extLst>
          </xdr:cNvPr>
          <xdr:cNvSpPr txBox="1"/>
        </xdr:nvSpPr>
        <xdr:spPr>
          <a:xfrm>
            <a:off x="1038833" y="1767147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LEFT 関数の詳細</a:t>
            </a:r>
          </a:p>
        </xdr:txBody>
      </xdr:sp>
      <xdr:pic>
        <xdr:nvPicPr>
          <xdr:cNvPr id="73" name="グラフィック 22" descr="矢印">
            <a:hlinkClick xmlns:r="http://schemas.openxmlformats.org/officeDocument/2006/relationships" r:id="rId9" tooltip="Web で詳細情報を参照するときに選択します"/>
            <a:extLst>
              <a:ext uri="{FF2B5EF4-FFF2-40B4-BE49-F238E27FC236}">
                <a16:creationId xmlns:a16="http://schemas.microsoft.com/office/drawing/2014/main" id="{F649AE9C-ADCB-4A73-B794-E95BB500801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569442"/>
            <a:ext cx="454554" cy="448472"/>
          </a:xfrm>
          <a:prstGeom prst="rect">
            <a:avLst/>
          </a:prstGeom>
        </xdr:spPr>
      </xdr:pic>
      <xdr:sp macro="" textlink="">
        <xdr:nvSpPr>
          <xdr:cNvPr id="74" name="手順" descr="RIGHT 関数の詳細。Web へのハイパーリンクが設定されています">
            <a:hlinkClick xmlns:r="http://schemas.openxmlformats.org/officeDocument/2006/relationships" r:id="rId10" tooltip="RIGHT 関数について Web を参照するときに選択します"/>
            <a:extLst>
              <a:ext uri="{FF2B5EF4-FFF2-40B4-BE49-F238E27FC236}">
                <a16:creationId xmlns:a16="http://schemas.microsoft.com/office/drawing/2014/main" id="{62031DA6-1E9D-43BE-BDC6-880E03AC10D0}"/>
              </a:ext>
            </a:extLst>
          </xdr:cNvPr>
          <xdr:cNvSpPr txBox="1"/>
        </xdr:nvSpPr>
        <xdr:spPr>
          <a:xfrm>
            <a:off x="1038833" y="18130349"/>
            <a:ext cx="21615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RIGHT 関数の詳細</a:t>
            </a:r>
          </a:p>
        </xdr:txBody>
      </xdr:sp>
      <xdr:pic>
        <xdr:nvPicPr>
          <xdr:cNvPr id="75" name="グラフィック 22" descr="矢印">
            <a:hlinkClick xmlns:r="http://schemas.openxmlformats.org/officeDocument/2006/relationships" r:id="rId10" tooltip="Web で詳細情報を参照するときに選択します"/>
            <a:extLst>
              <a:ext uri="{FF2B5EF4-FFF2-40B4-BE49-F238E27FC236}">
                <a16:creationId xmlns:a16="http://schemas.microsoft.com/office/drawing/2014/main" id="{3F20271E-0086-4F82-ABBD-29AB28CDF7F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035072"/>
            <a:ext cx="454554" cy="448472"/>
          </a:xfrm>
          <a:prstGeom prst="rect">
            <a:avLst/>
          </a:prstGeom>
        </xdr:spPr>
      </xdr:pic>
      <xdr:sp macro="" textlink="">
        <xdr:nvSpPr>
          <xdr:cNvPr id="76" name="手順" descr="FIND 関数の詳細。Web へのハイパーリンクが設定されています">
            <a:hlinkClick xmlns:r="http://schemas.openxmlformats.org/officeDocument/2006/relationships" r:id="rId11" tooltip="FIND 関数について Web を参照するときに選択します"/>
            <a:extLst>
              <a:ext uri="{FF2B5EF4-FFF2-40B4-BE49-F238E27FC236}">
                <a16:creationId xmlns:a16="http://schemas.microsoft.com/office/drawing/2014/main" id="{9D23DBA5-30EB-452D-AB4D-BA887B416130}"/>
              </a:ext>
            </a:extLst>
          </xdr:cNvPr>
          <xdr:cNvSpPr txBox="1"/>
        </xdr:nvSpPr>
        <xdr:spPr>
          <a:xfrm>
            <a:off x="1038833" y="18594956"/>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FIND 関数の詳細</a:t>
            </a:r>
          </a:p>
        </xdr:txBody>
      </xdr:sp>
      <xdr:pic>
        <xdr:nvPicPr>
          <xdr:cNvPr id="77"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F721CA24-1EED-4A0A-9E46-B42C7C783B6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492926"/>
            <a:ext cx="454554" cy="448472"/>
          </a:xfrm>
          <a:prstGeom prst="rect">
            <a:avLst/>
          </a:prstGeom>
        </xdr:spPr>
      </xdr:pic>
      <xdr:sp macro="" textlink="">
        <xdr:nvSpPr>
          <xdr:cNvPr id="78" name="手順" descr="LEN 関数の詳細。Web へのハイパーリンクが設定されています">
            <a:hlinkClick xmlns:r="http://schemas.openxmlformats.org/officeDocument/2006/relationships" r:id="rId12" tooltip="LEN 関数について Web を参照するときに選択します"/>
            <a:extLst>
              <a:ext uri="{FF2B5EF4-FFF2-40B4-BE49-F238E27FC236}">
                <a16:creationId xmlns:a16="http://schemas.microsoft.com/office/drawing/2014/main" id="{BD498569-5667-41F2-BB85-35C2696F8B58}"/>
              </a:ext>
            </a:extLst>
          </xdr:cNvPr>
          <xdr:cNvSpPr txBox="1"/>
        </xdr:nvSpPr>
        <xdr:spPr>
          <a:xfrm>
            <a:off x="1038833" y="19062122"/>
            <a:ext cx="2161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LEN 関数の詳細</a:t>
            </a:r>
          </a:p>
        </xdr:txBody>
      </xdr:sp>
      <xdr:pic>
        <xdr:nvPicPr>
          <xdr:cNvPr id="79" name="グラフィック 22" descr="矢印">
            <a:hlinkClick xmlns:r="http://schemas.openxmlformats.org/officeDocument/2006/relationships" r:id="rId12" tooltip="Web で詳細情報を参照するときに選択します"/>
            <a:extLst>
              <a:ext uri="{FF2B5EF4-FFF2-40B4-BE49-F238E27FC236}">
                <a16:creationId xmlns:a16="http://schemas.microsoft.com/office/drawing/2014/main" id="{6386D4C0-8338-4E32-91DA-AD59A5A5489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960092"/>
            <a:ext cx="454554" cy="448472"/>
          </a:xfrm>
          <a:prstGeom prst="rect">
            <a:avLst/>
          </a:prstGeom>
        </xdr:spPr>
      </xdr:pic>
    </xdr:grpSp>
    <xdr:clientData/>
  </xdr:oneCellAnchor>
  <xdr:oneCellAnchor>
    <xdr:from>
      <xdr:col>0</xdr:col>
      <xdr:colOff>333375</xdr:colOff>
      <xdr:row>26</xdr:row>
      <xdr:rowOff>171449</xdr:rowOff>
    </xdr:from>
    <xdr:ext cx="5695950" cy="4648201"/>
    <xdr:grpSp>
      <xdr:nvGrpSpPr>
        <xdr:cNvPr id="80" name="区切り文字に基づいて列を分割する" descr="区切り文字に基づいて列を分割する&#10;フラッシュ フィルは、非常に便利です。ただし、一度にデータを複数の列に分割する場合は、最適なツールではありません。このような場合は、[区切り位置] を試してください。&#10;クリックしてドラッグし、Nancy から Yvonne までのセルを選択します。&#10;[データ] タブで、[区切り位置] をクリックします。[コンマやタブなどの区切り文字によってフィールドごとに区切られたデータ] が選択されていることを確認し、[次へ] をクリックします。&#10;[区切り文字] で、[コンマ] チェック ボックスのみが選択されていることを確認し、[次へ] をクリックします。&#10;[G/標準] オプションをクリックします。&#10;最後に、[表示先] ボックスの内側をクリックし、$D$32 を入力します。[完了] をクリックします。">
          <a:extLst>
            <a:ext uri="{FF2B5EF4-FFF2-40B4-BE49-F238E27FC236}">
              <a16:creationId xmlns:a16="http://schemas.microsoft.com/office/drawing/2014/main" id="{324DBD4B-9DFE-4E17-88A4-14250B738D11}"/>
            </a:ext>
          </a:extLst>
        </xdr:cNvPr>
        <xdr:cNvGrpSpPr/>
      </xdr:nvGrpSpPr>
      <xdr:grpSpPr>
        <a:xfrm>
          <a:off x="333375" y="5695949"/>
          <a:ext cx="5695950" cy="4648201"/>
          <a:chOff x="390525" y="5943599"/>
          <a:chExt cx="5695950" cy="4648201"/>
        </a:xfrm>
      </xdr:grpSpPr>
      <xdr:sp macro="" textlink="">
        <xdr:nvSpPr>
          <xdr:cNvPr id="81" name="四角形 180" descr="背景">
            <a:extLst>
              <a:ext uri="{FF2B5EF4-FFF2-40B4-BE49-F238E27FC236}">
                <a16:creationId xmlns:a16="http://schemas.microsoft.com/office/drawing/2014/main" id="{FCA99B79-B8A4-41C2-9C2B-5245D8268125}"/>
              </a:ext>
            </a:extLst>
          </xdr:cNvPr>
          <xdr:cNvSpPr/>
        </xdr:nvSpPr>
        <xdr:spPr>
          <a:xfrm>
            <a:off x="390525" y="5943599"/>
            <a:ext cx="5695950" cy="464820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82" name="手順" descr="区切り文字に基づいて列を分割する">
            <a:extLst>
              <a:ext uri="{FF2B5EF4-FFF2-40B4-BE49-F238E27FC236}">
                <a16:creationId xmlns:a16="http://schemas.microsoft.com/office/drawing/2014/main" id="{81FBCB0B-A052-4629-B158-60B1433A23D6}"/>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区切り文字に基づいて列を分割する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83" name="直線​​コネクタ 182" descr="装飾線">
            <a:extLst>
              <a:ext uri="{FF2B5EF4-FFF2-40B4-BE49-F238E27FC236}">
                <a16:creationId xmlns:a16="http://schemas.microsoft.com/office/drawing/2014/main" id="{54EBC69A-89B7-4FB9-AB25-788656BD9D3B}"/>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183" descr="装飾線">
            <a:extLst>
              <a:ext uri="{FF2B5EF4-FFF2-40B4-BE49-F238E27FC236}">
                <a16:creationId xmlns:a16="http://schemas.microsoft.com/office/drawing/2014/main" id="{F71A8B9F-49BB-4FA5-AE10-166ABCDD844A}"/>
              </a:ext>
            </a:extLst>
          </xdr:cNvPr>
          <xdr:cNvCxnSpPr>
            <a:cxnSpLocks/>
          </xdr:cNvCxnSpPr>
        </xdr:nvCxnSpPr>
        <xdr:spPr>
          <a:xfrm>
            <a:off x="625449" y="1029861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5" name="手順" descr="フラッシュ フィルは、非常に便利です。ただし、一度にデータを複数の列に分割する場合は、最適なツールではありません。このような場合は、[区切り位置] を試してください。">
            <a:extLst>
              <a:ext uri="{FF2B5EF4-FFF2-40B4-BE49-F238E27FC236}">
                <a16:creationId xmlns:a16="http://schemas.microsoft.com/office/drawing/2014/main" id="{2067DC83-BE19-4961-98E7-2FD3B8F1773A}"/>
              </a:ext>
            </a:extLst>
          </xdr:cNvPr>
          <xdr:cNvSpPr txBox="1"/>
        </xdr:nvSpPr>
        <xdr:spPr>
          <a:xfrm>
            <a:off x="619125" y="6652845"/>
            <a:ext cx="5181600" cy="576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フラッシュ フィルは、非常に便利です。ただし、一度にデータを複数の列に分割する場合は、最適なツールではありません。</a:t>
            </a:r>
            <a:r>
              <a:rPr lang="ja" sz="1100" b="0">
                <a:latin typeface="Meiryo UI" panose="020B0604030504040204" pitchFamily="50" charset="-128"/>
                <a:ea typeface="Meiryo UI" panose="020B0604030504040204" pitchFamily="50" charset="-128"/>
                <a:cs typeface="Segoe UI" panose="020B0502040204020203" pitchFamily="34" charset="0"/>
              </a:rPr>
              <a:t>このような場合は、[</a:t>
            </a:r>
            <a:r>
              <a:rPr lang="ja" sz="1100" b="1">
                <a:latin typeface="Meiryo UI" panose="020B0604030504040204" pitchFamily="50" charset="-128"/>
                <a:ea typeface="Meiryo UI" panose="020B0604030504040204" pitchFamily="50" charset="-128"/>
                <a:cs typeface="Segoe UI" panose="020B0502040204020203" pitchFamily="34" charset="0"/>
              </a:rPr>
              <a:t>区切り位置</a:t>
            </a:r>
            <a:r>
              <a:rPr lang="ja" sz="1100">
                <a:latin typeface="Meiryo UI" panose="020B0604030504040204" pitchFamily="50" charset="-128"/>
                <a:ea typeface="Meiryo UI" panose="020B0604030504040204" pitchFamily="50" charset="-128"/>
                <a:cs typeface="Segoe UI" panose="020B0502040204020203" pitchFamily="34" charset="0"/>
              </a:rPr>
              <a:t>] を試してください。</a:t>
            </a:r>
          </a:p>
        </xdr:txBody>
      </xdr:sp>
      <xdr:sp macro="" textlink="">
        <xdr:nvSpPr>
          <xdr:cNvPr id="86" name="手順" descr="クリックしてドラッグし、Nancy から Yvonne までのセルを選択します">
            <a:extLst>
              <a:ext uri="{FF2B5EF4-FFF2-40B4-BE49-F238E27FC236}">
                <a16:creationId xmlns:a16="http://schemas.microsoft.com/office/drawing/2014/main" id="{F34DA378-4A86-4C14-BC9B-ECB69CA04800}"/>
              </a:ext>
            </a:extLst>
          </xdr:cNvPr>
          <xdr:cNvSpPr txBox="1"/>
        </xdr:nvSpPr>
        <xdr:spPr>
          <a:xfrm>
            <a:off x="1029308" y="7255841"/>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クリックしてドラッグし、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Nancy</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から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Yvonne</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までのセルを選択します。</a:t>
            </a:r>
          </a:p>
        </xdr:txBody>
      </xdr:sp>
      <xdr:sp macro="" textlink="">
        <xdr:nvSpPr>
          <xdr:cNvPr id="87" name="円 186" descr="1">
            <a:extLst>
              <a:ext uri="{FF2B5EF4-FFF2-40B4-BE49-F238E27FC236}">
                <a16:creationId xmlns:a16="http://schemas.microsoft.com/office/drawing/2014/main" id="{1817233E-D6C6-43CD-A9DB-D42A50F27BC8}"/>
              </a:ext>
            </a:extLst>
          </xdr:cNvPr>
          <xdr:cNvSpPr/>
        </xdr:nvSpPr>
        <xdr:spPr>
          <a:xfrm>
            <a:off x="622274" y="721334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88" name="手順" descr="[データ] タブで、[区切り位置] をクリックします。[コンマやタブなどの区切り文字によってフィールドごとに区切られたデータ] が選択されていることを確認し、[次へ] をクリックします">
            <a:extLst>
              <a:ext uri="{FF2B5EF4-FFF2-40B4-BE49-F238E27FC236}">
                <a16:creationId xmlns:a16="http://schemas.microsoft.com/office/drawing/2014/main" id="{F260675B-EF22-4450-8F96-4EBA42F378CA}"/>
              </a:ext>
            </a:extLst>
          </xdr:cNvPr>
          <xdr:cNvSpPr txBox="1"/>
        </xdr:nvSpPr>
        <xdr:spPr>
          <a:xfrm>
            <a:off x="1029307" y="7728082"/>
            <a:ext cx="4809517" cy="777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区切り位置</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カンマやタブなどの区切り文字によってフィールドごとに区切られたデータ</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が選択され</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ていることを確認し、[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次へ</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a:p>
            <a:pPr lvl="0" rtl="0">
              <a:defRPr/>
            </a:pP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89" name="円 188" descr="2">
            <a:extLst>
              <a:ext uri="{FF2B5EF4-FFF2-40B4-BE49-F238E27FC236}">
                <a16:creationId xmlns:a16="http://schemas.microsoft.com/office/drawing/2014/main" id="{675BF943-B0E0-4DE6-A98B-FEBE7C3FFF2E}"/>
              </a:ext>
            </a:extLst>
          </xdr:cNvPr>
          <xdr:cNvSpPr/>
        </xdr:nvSpPr>
        <xdr:spPr>
          <a:xfrm>
            <a:off x="622274" y="768558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90" name="手順" descr="[区切り文字] で、[コンマ] チェック ボックスのみが選択されていることを確認し、[次へ] をクリックします">
            <a:extLst>
              <a:ext uri="{FF2B5EF4-FFF2-40B4-BE49-F238E27FC236}">
                <a16:creationId xmlns:a16="http://schemas.microsoft.com/office/drawing/2014/main" id="{E313E5E6-E69C-4733-ADE9-49DC30C22FB9}"/>
              </a:ext>
            </a:extLst>
          </xdr:cNvPr>
          <xdr:cNvSpPr txBox="1"/>
        </xdr:nvSpPr>
        <xdr:spPr>
          <a:xfrm>
            <a:off x="1029307" y="8539205"/>
            <a:ext cx="4885718" cy="63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区切り文字</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で、[</a:t>
            </a:r>
            <a:r>
              <a:rPr lang="ja-JP" altLang="en-US"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カ</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ンマ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チェック ボックスのみが選択されていることを確認し、[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次へ</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91" name="円 191" descr="3">
            <a:extLst>
              <a:ext uri="{FF2B5EF4-FFF2-40B4-BE49-F238E27FC236}">
                <a16:creationId xmlns:a16="http://schemas.microsoft.com/office/drawing/2014/main" id="{F47B2BD8-6A4D-4D06-8F23-83A8F1896FB0}"/>
              </a:ext>
            </a:extLst>
          </xdr:cNvPr>
          <xdr:cNvSpPr/>
        </xdr:nvSpPr>
        <xdr:spPr>
          <a:xfrm>
            <a:off x="622274" y="849670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92" name="手順" descr="[G/標準] オプションをクリックします">
            <a:extLst>
              <a:ext uri="{FF2B5EF4-FFF2-40B4-BE49-F238E27FC236}">
                <a16:creationId xmlns:a16="http://schemas.microsoft.com/office/drawing/2014/main" id="{D9739A15-A3B6-47B3-BCF1-6F99AC682B34}"/>
              </a:ext>
            </a:extLst>
          </xdr:cNvPr>
          <xdr:cNvSpPr txBox="1"/>
        </xdr:nvSpPr>
        <xdr:spPr>
          <a:xfrm>
            <a:off x="1029307" y="9146872"/>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G/標準</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オプションをクリックします。 </a:t>
            </a:r>
          </a:p>
        </xdr:txBody>
      </xdr:sp>
      <xdr:sp macro="" textlink="">
        <xdr:nvSpPr>
          <xdr:cNvPr id="93" name="円 193" descr="4">
            <a:extLst>
              <a:ext uri="{FF2B5EF4-FFF2-40B4-BE49-F238E27FC236}">
                <a16:creationId xmlns:a16="http://schemas.microsoft.com/office/drawing/2014/main" id="{36C6567B-E541-423A-9A94-52672BD13A1B}"/>
              </a:ext>
            </a:extLst>
          </xdr:cNvPr>
          <xdr:cNvSpPr/>
        </xdr:nvSpPr>
        <xdr:spPr>
          <a:xfrm>
            <a:off x="622274" y="910437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94" name="手順" descr="最後に、[表示先] ボックスの内側をクリックし、$D$32 を入力します。[完了] をクリックします。">
            <a:extLst>
              <a:ext uri="{FF2B5EF4-FFF2-40B4-BE49-F238E27FC236}">
                <a16:creationId xmlns:a16="http://schemas.microsoft.com/office/drawing/2014/main" id="{71337529-9EBB-4491-831E-0C2EE62E760A}"/>
              </a:ext>
            </a:extLst>
          </xdr:cNvPr>
          <xdr:cNvSpPr txBox="1"/>
        </xdr:nvSpPr>
        <xdr:spPr>
          <a:xfrm>
            <a:off x="1029307" y="9613361"/>
            <a:ext cx="4666643" cy="606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最後に、[</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表示先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ボックスの内側をクリックし、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$D$32</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を入力します。[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完了</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95" name="円 195" descr="5">
            <a:extLst>
              <a:ext uri="{FF2B5EF4-FFF2-40B4-BE49-F238E27FC236}">
                <a16:creationId xmlns:a16="http://schemas.microsoft.com/office/drawing/2014/main" id="{3FCEE9EF-F317-4FDB-8340-2740849F3E1A}"/>
              </a:ext>
            </a:extLst>
          </xdr:cNvPr>
          <xdr:cNvSpPr/>
        </xdr:nvSpPr>
        <xdr:spPr>
          <a:xfrm>
            <a:off x="622274" y="957086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2</xdr:col>
      <xdr:colOff>2105025</xdr:colOff>
      <xdr:row>39</xdr:row>
      <xdr:rowOff>171448</xdr:rowOff>
    </xdr:from>
    <xdr:ext cx="3314700" cy="2314576"/>
    <xdr:grpSp>
      <xdr:nvGrpSpPr>
        <xdr:cNvPr id="96" name="おすすめ" descr="おすすめ:データを操作する別の方法があります。外部ソースに対してクエリを実行でき、そのソースから取得されるデータを分割することができます。そのクエリを一度実行すると、その瞬間から、データを更新でき、操作しやすくなります。興味がありますか?[データ] タブをクリックし、[データの取得と変換] 領域内のオプションを試してください。または、このシートの下部にあるリンクを参照してください">
          <a:extLst>
            <a:ext uri="{FF2B5EF4-FFF2-40B4-BE49-F238E27FC236}">
              <a16:creationId xmlns:a16="http://schemas.microsoft.com/office/drawing/2014/main" id="{03860F0A-F3CC-4555-A7E5-88EDD54DA045}"/>
            </a:ext>
          </a:extLst>
        </xdr:cNvPr>
        <xdr:cNvGrpSpPr/>
      </xdr:nvGrpSpPr>
      <xdr:grpSpPr>
        <a:xfrm>
          <a:off x="8493125" y="8172448"/>
          <a:ext cx="3314700" cy="2314576"/>
          <a:chOff x="8477250" y="8591549"/>
          <a:chExt cx="3314700" cy="2043034"/>
        </a:xfrm>
      </xdr:grpSpPr>
      <xdr:pic>
        <xdr:nvPicPr>
          <xdr:cNvPr id="97" name="グラフィック 9" descr="ハイキング">
            <a:extLst>
              <a:ext uri="{FF2B5EF4-FFF2-40B4-BE49-F238E27FC236}">
                <a16:creationId xmlns:a16="http://schemas.microsoft.com/office/drawing/2014/main" id="{9782C3FC-0651-4140-A739-E3858C96100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77250" y="8682899"/>
            <a:ext cx="420378" cy="420378"/>
          </a:xfrm>
          <a:prstGeom prst="rect">
            <a:avLst/>
          </a:prstGeom>
        </xdr:spPr>
      </xdr:pic>
      <xdr:sp macro="" textlink="">
        <xdr:nvSpPr>
          <xdr:cNvPr id="98" name="手順" descr="おすすめ&#10;データを操作する別の方法があります。外部ソースに対してクエリを実行でき、そのソースから取得されるデータを分割することができます。そのクエリを一度実行すると、その瞬間から、データを更新でき、操作しやすくなります。興味がありますか?[データ] タブをクリックし、[データの取得と変換] 領域内のオプションを試してください。または、このシートの下部にあるリンクを参照してください">
            <a:extLst>
              <a:ext uri="{FF2B5EF4-FFF2-40B4-BE49-F238E27FC236}">
                <a16:creationId xmlns:a16="http://schemas.microsoft.com/office/drawing/2014/main" id="{29569C20-F962-4305-B039-447D712CD808}"/>
              </a:ext>
            </a:extLst>
          </xdr:cNvPr>
          <xdr:cNvSpPr txBox="1"/>
        </xdr:nvSpPr>
        <xdr:spPr>
          <a:xfrm>
            <a:off x="8783628" y="8591549"/>
            <a:ext cx="3008322" cy="2043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おすすめ</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データを操作する別の方法があります。外部ソースに対してクエリを実行でき、そのソースから取得されるデータを分割することができます。</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そのクエリを一度実行すると、その瞬間から、データを更新でき、操作しやすくなります。興味がありますか?[</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タブをクリックし、[</a:t>
            </a:r>
            <a:r>
              <a:rPr lang="ja-JP" altLang="en-US"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データの取得と変換</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領域内のオプションを試してください。または、このシートの下部にあるリンクを参照してください。</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0</xdr:col>
      <xdr:colOff>323850</xdr:colOff>
      <xdr:row>0</xdr:row>
      <xdr:rowOff>257175</xdr:rowOff>
    </xdr:from>
    <xdr:ext cx="5695950" cy="4762500"/>
    <xdr:grpSp>
      <xdr:nvGrpSpPr>
        <xdr:cNvPr id="99" name="グループ 12" descr="データを 1 つの列に詰め込まない。分割する。&#10;[名] の下のセルに、[メール] 列にある Nancy、Andy などの名を入力します。&#10;フェード付き候補リストが表示されたら、Enter キーを押します&#10;この候補リストは、フラッシュ フィルと呼ばれます。フラッシュ フィルは、一貫性のあるパターンの入力を検出し、セルに埋め込む候補を提供します。フェード付きリストが表示されたら、Enter キーを押すことができます。&#10;別の方法でフラッシュ フィルを試してください。Smith を含むセルをクリックします。&#10;[データ]、[フラッシュ フィル] の順にクリックします。姓がそれぞれの列に表示されます。&#10;さらに詳しく&#10;次の手順へ&#10;">
          <a:extLst>
            <a:ext uri="{FF2B5EF4-FFF2-40B4-BE49-F238E27FC236}">
              <a16:creationId xmlns:a16="http://schemas.microsoft.com/office/drawing/2014/main" id="{5037A877-A2A9-4FE5-A85B-009A0EBF28E2}"/>
            </a:ext>
          </a:extLst>
        </xdr:cNvPr>
        <xdr:cNvGrpSpPr/>
      </xdr:nvGrpSpPr>
      <xdr:grpSpPr>
        <a:xfrm>
          <a:off x="323850" y="257175"/>
          <a:ext cx="5695950" cy="4762500"/>
          <a:chOff x="323850" y="257175"/>
          <a:chExt cx="5695950" cy="4762500"/>
        </a:xfrm>
      </xdr:grpSpPr>
      <xdr:grpSp>
        <xdr:nvGrpSpPr>
          <xdr:cNvPr id="100" name="グループ 9">
            <a:extLst>
              <a:ext uri="{FF2B5EF4-FFF2-40B4-BE49-F238E27FC236}">
                <a16:creationId xmlns:a16="http://schemas.microsoft.com/office/drawing/2014/main" id="{ADA315FD-B96A-43C7-928B-394055E789E7}"/>
              </a:ext>
            </a:extLst>
          </xdr:cNvPr>
          <xdr:cNvGrpSpPr/>
        </xdr:nvGrpSpPr>
        <xdr:grpSpPr>
          <a:xfrm>
            <a:off x="323850" y="257175"/>
            <a:ext cx="5695950" cy="4762500"/>
            <a:chOff x="323850" y="257175"/>
            <a:chExt cx="5695950" cy="4762500"/>
          </a:xfrm>
        </xdr:grpSpPr>
        <xdr:sp macro="" textlink="">
          <xdr:nvSpPr>
            <xdr:cNvPr id="102" name="四角形 72" descr="背景">
              <a:extLst>
                <a:ext uri="{FF2B5EF4-FFF2-40B4-BE49-F238E27FC236}">
                  <a16:creationId xmlns:a16="http://schemas.microsoft.com/office/drawing/2014/main" id="{87CB8B31-1528-40DF-AF7A-0FB364180A1E}"/>
                </a:ext>
              </a:extLst>
            </xdr:cNvPr>
            <xdr:cNvSpPr/>
          </xdr:nvSpPr>
          <xdr:spPr>
            <a:xfrm>
              <a:off x="323850" y="257175"/>
              <a:ext cx="5695950" cy="4762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103" name="手順" descr="データを 1 つの列に詰め込まない。分割する">
              <a:extLst>
                <a:ext uri="{FF2B5EF4-FFF2-40B4-BE49-F238E27FC236}">
                  <a16:creationId xmlns:a16="http://schemas.microsoft.com/office/drawing/2014/main" id="{85C93473-005F-4CCD-A280-53647D9A23B5}"/>
                </a:ext>
              </a:extLst>
            </xdr:cNvPr>
            <xdr:cNvSpPr txBox="1"/>
          </xdr:nvSpPr>
          <xdr:spPr>
            <a:xfrm>
              <a:off x="555598" y="3758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データを 1 つの列に詰め込まない。分割する。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104" name="直線コネクタ 103" descr="装飾線">
              <a:extLst>
                <a:ext uri="{FF2B5EF4-FFF2-40B4-BE49-F238E27FC236}">
                  <a16:creationId xmlns:a16="http://schemas.microsoft.com/office/drawing/2014/main" id="{206E16B3-FC2E-40F9-9D02-60BB62D66F71}"/>
                </a:ext>
              </a:extLst>
            </xdr:cNvPr>
            <xdr:cNvCxnSpPr>
              <a:cxnSpLocks/>
            </xdr:cNvCxnSpPr>
          </xdr:nvCxnSpPr>
          <xdr:spPr>
            <a:xfrm>
              <a:off x="558774" y="8832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次へ] ボタン" descr="さらに詳しく">
              <a:extLst>
                <a:ext uri="{FF2B5EF4-FFF2-40B4-BE49-F238E27FC236}">
                  <a16:creationId xmlns:a16="http://schemas.microsoft.com/office/drawing/2014/main" id="{442EB97C-D1E8-48E7-BFD9-4B517C48EF1B}"/>
                </a:ext>
              </a:extLst>
            </xdr:cNvPr>
            <xdr:cNvSpPr/>
          </xdr:nvSpPr>
          <xdr:spPr>
            <a:xfrm>
              <a:off x="558774" y="42235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106" name="直線​​コネクタ 76" descr="装飾線">
              <a:extLst>
                <a:ext uri="{FF2B5EF4-FFF2-40B4-BE49-F238E27FC236}">
                  <a16:creationId xmlns:a16="http://schemas.microsoft.com/office/drawing/2014/main" id="{10EBF576-C2CB-4C29-B2D4-B4B3D8305502}"/>
                </a:ext>
              </a:extLst>
            </xdr:cNvPr>
            <xdr:cNvCxnSpPr>
              <a:cxnSpLocks/>
            </xdr:cNvCxnSpPr>
          </xdr:nvCxnSpPr>
          <xdr:spPr>
            <a:xfrm>
              <a:off x="558774" y="39941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7" name="[次へ] ボタン" descr="[次の手順へ] ボタン。次のシートへのハイパーリンクが設定されています">
              <a:hlinkClick xmlns:r="http://schemas.openxmlformats.org/officeDocument/2006/relationships" r:id="rId4" tooltip="次の手順に進むときに選択します"/>
              <a:extLst>
                <a:ext uri="{FF2B5EF4-FFF2-40B4-BE49-F238E27FC236}">
                  <a16:creationId xmlns:a16="http://schemas.microsoft.com/office/drawing/2014/main" id="{E083509E-E29A-4606-9151-0ECDC53793FA}"/>
                </a:ext>
              </a:extLst>
            </xdr:cNvPr>
            <xdr:cNvSpPr/>
          </xdr:nvSpPr>
          <xdr:spPr>
            <a:xfrm>
              <a:off x="4617720" y="42235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108" name="手順" descr="[名] の下のセルに、[メール] 列にある Nancy、Andy などの名を入力します">
              <a:extLst>
                <a:ext uri="{FF2B5EF4-FFF2-40B4-BE49-F238E27FC236}">
                  <a16:creationId xmlns:a16="http://schemas.microsoft.com/office/drawing/2014/main" id="{D28865C0-D12B-47BD-B3B2-DBA5A3FFDB04}"/>
                </a:ext>
              </a:extLst>
            </xdr:cNvPr>
            <xdr:cNvSpPr txBox="1"/>
          </xdr:nvSpPr>
          <xdr:spPr>
            <a:xfrm>
              <a:off x="962633" y="10732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名</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の下のセルに、[メール] 列にある </a:t>
              </a:r>
              <a:r>
                <a:rPr lang="ja" sz="1100" i="1"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Nancy</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i="1"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Andy</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などの名を入力します。</a:t>
              </a:r>
              <a:endParaRPr kumimoji="0" lang="en-US"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09" name="円 79" descr="1">
              <a:extLst>
                <a:ext uri="{FF2B5EF4-FFF2-40B4-BE49-F238E27FC236}">
                  <a16:creationId xmlns:a16="http://schemas.microsoft.com/office/drawing/2014/main" id="{B75F3B14-0443-488E-B0D3-382159ABE889}"/>
                </a:ext>
              </a:extLst>
            </xdr:cNvPr>
            <xdr:cNvSpPr/>
          </xdr:nvSpPr>
          <xdr:spPr>
            <a:xfrm>
              <a:off x="555599" y="10307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10" name="手順" descr="フェード付き候補リストが表示されたら、Enter キーを押します">
              <a:extLst>
                <a:ext uri="{FF2B5EF4-FFF2-40B4-BE49-F238E27FC236}">
                  <a16:creationId xmlns:a16="http://schemas.microsoft.com/office/drawing/2014/main" id="{07F29EB3-CD59-4966-A2ED-40CEFA4A247D}"/>
                </a:ext>
              </a:extLst>
            </xdr:cNvPr>
            <xdr:cNvSpPr txBox="1"/>
          </xdr:nvSpPr>
          <xdr:spPr>
            <a:xfrm>
              <a:off x="962632" y="1568125"/>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フェード付き候補リストが表示されたら、</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Enter</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キーを押します。</a:t>
              </a:r>
            </a:p>
          </xdr:txBody>
        </xdr:sp>
        <xdr:sp macro="" textlink="">
          <xdr:nvSpPr>
            <xdr:cNvPr id="111" name="円 81" descr="2">
              <a:extLst>
                <a:ext uri="{FF2B5EF4-FFF2-40B4-BE49-F238E27FC236}">
                  <a16:creationId xmlns:a16="http://schemas.microsoft.com/office/drawing/2014/main" id="{8DFF1E13-AE6D-408D-9F7E-79356708B6FD}"/>
                </a:ext>
              </a:extLst>
            </xdr:cNvPr>
            <xdr:cNvSpPr/>
          </xdr:nvSpPr>
          <xdr:spPr>
            <a:xfrm>
              <a:off x="555599" y="15256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12" name="手順" descr="別の方法でフラッシュ フィルを試してください。Smith を含むセルをクリックします">
              <a:extLst>
                <a:ext uri="{FF2B5EF4-FFF2-40B4-BE49-F238E27FC236}">
                  <a16:creationId xmlns:a16="http://schemas.microsoft.com/office/drawing/2014/main" id="{5E3FC6E2-8D73-4750-AA6F-B6A2D37CFCFC}"/>
                </a:ext>
              </a:extLst>
            </xdr:cNvPr>
            <xdr:cNvSpPr txBox="1"/>
          </xdr:nvSpPr>
          <xdr:spPr>
            <a:xfrm>
              <a:off x="962633" y="29224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別の方法でフラッシュ フィルを試してください。</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Smith を含むセルをクリックします。 </a:t>
              </a:r>
              <a:endParaRPr kumimoji="0" lang="en-US"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13" name="円 83" descr="3">
              <a:extLst>
                <a:ext uri="{FF2B5EF4-FFF2-40B4-BE49-F238E27FC236}">
                  <a16:creationId xmlns:a16="http://schemas.microsoft.com/office/drawing/2014/main" id="{070359C6-8EAE-40B1-A8A4-199CE8DADCA3}"/>
                </a:ext>
              </a:extLst>
            </xdr:cNvPr>
            <xdr:cNvSpPr/>
          </xdr:nvSpPr>
          <xdr:spPr>
            <a:xfrm>
              <a:off x="555599" y="28799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14" name="手順" descr="この候補リストは、フラッシュ フィルと呼ばれます。フラッシュ フィルは、一貫性のあるパターンの入力を検出し、セルに埋め込む候補を提供します。フェード付きリストが表示されたら、Enter キーを押すことができます">
              <a:extLst>
                <a:ext uri="{FF2B5EF4-FFF2-40B4-BE49-F238E27FC236}">
                  <a16:creationId xmlns:a16="http://schemas.microsoft.com/office/drawing/2014/main" id="{08EFC0BD-D8FE-49DA-9FFA-1A97D92E748E}"/>
                </a:ext>
              </a:extLst>
            </xdr:cNvPr>
            <xdr:cNvSpPr txBox="1"/>
          </xdr:nvSpPr>
          <xdr:spPr>
            <a:xfrm>
              <a:off x="1808447" y="1790872"/>
              <a:ext cx="3866542" cy="1076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この候補リストは、</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フラッシュ フィル</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と呼ばれます。フラッシュ フィルは、一貫性のあるパターンの入力を検出し、セルに埋め込む候補を提供します。フェード付きリストが表示されたら、Enter キーを押すことができます。</a:t>
              </a:r>
            </a:p>
          </xdr:txBody>
        </xdr:sp>
        <xdr:sp macro="" textlink="">
          <xdr:nvSpPr>
            <xdr:cNvPr id="115" name="手順" descr="[データ]、[フラッシュ フィル] の順にクリックします。姓がそれぞれの列に表示されます">
              <a:extLst>
                <a:ext uri="{FF2B5EF4-FFF2-40B4-BE49-F238E27FC236}">
                  <a16:creationId xmlns:a16="http://schemas.microsoft.com/office/drawing/2014/main" id="{77C0B5EB-C4E0-4EB3-8C87-1457C99D46CA}"/>
                </a:ext>
              </a:extLst>
            </xdr:cNvPr>
            <xdr:cNvSpPr txBox="1"/>
          </xdr:nvSpPr>
          <xdr:spPr>
            <a:xfrm>
              <a:off x="962633" y="34241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JP" altLang="en-US"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ホーム</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en-US" altLang="ja-JP"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JP" altLang="en-US"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フィル</a:t>
              </a:r>
              <a:r>
                <a:rPr lang="en-US" altLang="ja-JP"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JP" altLang="en-US"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フラッシュ フィル</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の順にクリックします。姓がそれぞれの列に表示されます。</a:t>
              </a:r>
            </a:p>
          </xdr:txBody>
        </xdr:sp>
        <xdr:sp macro="" textlink="">
          <xdr:nvSpPr>
            <xdr:cNvPr id="116" name="円 87" descr="4">
              <a:extLst>
                <a:ext uri="{FF2B5EF4-FFF2-40B4-BE49-F238E27FC236}">
                  <a16:creationId xmlns:a16="http://schemas.microsoft.com/office/drawing/2014/main" id="{62A33612-0B50-4117-A2E9-404D316D0410}"/>
                </a:ext>
              </a:extLst>
            </xdr:cNvPr>
            <xdr:cNvSpPr/>
          </xdr:nvSpPr>
          <xdr:spPr>
            <a:xfrm>
              <a:off x="555599" y="33816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grpSp>
      <xdr:pic>
        <xdr:nvPicPr>
          <xdr:cNvPr id="101" name="図 100">
            <a:extLst>
              <a:ext uri="{FF2B5EF4-FFF2-40B4-BE49-F238E27FC236}">
                <a16:creationId xmlns:a16="http://schemas.microsoft.com/office/drawing/2014/main" id="{B2401C65-3BA1-4E4D-9F37-01042105B011}"/>
              </a:ext>
            </a:extLst>
          </xdr:cNvPr>
          <xdr:cNvPicPr>
            <a:picLocks noChangeAspect="1"/>
          </xdr:cNvPicPr>
        </xdr:nvPicPr>
        <xdr:blipFill>
          <a:blip xmlns:r="http://schemas.openxmlformats.org/officeDocument/2006/relationships" r:embed="rId15"/>
          <a:stretch>
            <a:fillRect/>
          </a:stretch>
        </xdr:blipFill>
        <xdr:spPr>
          <a:xfrm>
            <a:off x="1057276" y="1838324"/>
            <a:ext cx="806532" cy="917430"/>
          </a:xfrm>
          <a:prstGeom prst="rect">
            <a:avLst/>
          </a:prstGeom>
        </xdr:spPr>
      </xdr:pic>
    </xdr:grp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323850</xdr:colOff>
      <xdr:row>0</xdr:row>
      <xdr:rowOff>266700</xdr:rowOff>
    </xdr:from>
    <xdr:ext cx="5695950" cy="4619625"/>
    <xdr:grpSp>
      <xdr:nvGrpSpPr>
        <xdr:cNvPr id="2" name="行列を入れ替えて、データを切り替える" descr="行列を入れ替えて、データを切り替える&#10;列と行を回転させる必要がある場合、Excel では行列を入れ替えます。&#10;クリックしてドラッグし、[項目] から [20] までの 2 行のセルを選択します。&#10;ここで、セルをコピーします。Ctrl キーと C キーを押します。&#10;黄色のセルをクリックします。&#10;[ホーム] タブで、[貼り付け] ボタンの下の矢印をクリックします。&#10;[形式を選択して貼り付け] をクリックし、下部で [行列を入れ替える] のチェックボックスをオンにします。[OK] をクリックします。&#10;さらに詳しく&#10;次の手順へ">
          <a:extLst>
            <a:ext uri="{FF2B5EF4-FFF2-40B4-BE49-F238E27FC236}">
              <a16:creationId xmlns:a16="http://schemas.microsoft.com/office/drawing/2014/main" id="{93D8BB10-3B08-4A1B-BA27-D9C6CB19E97A}"/>
            </a:ext>
          </a:extLst>
        </xdr:cNvPr>
        <xdr:cNvGrpSpPr/>
      </xdr:nvGrpSpPr>
      <xdr:grpSpPr>
        <a:xfrm>
          <a:off x="323850" y="266700"/>
          <a:ext cx="5695950" cy="4619625"/>
          <a:chOff x="323850" y="266700"/>
          <a:chExt cx="5695950" cy="4619625"/>
        </a:xfrm>
      </xdr:grpSpPr>
      <xdr:sp macro="" textlink="">
        <xdr:nvSpPr>
          <xdr:cNvPr id="3" name="四角形 72" descr="背景">
            <a:extLst>
              <a:ext uri="{FF2B5EF4-FFF2-40B4-BE49-F238E27FC236}">
                <a16:creationId xmlns:a16="http://schemas.microsoft.com/office/drawing/2014/main" id="{E0135E75-3E6E-407F-80BC-441B7532BEA8}"/>
              </a:ext>
            </a:extLst>
          </xdr:cNvPr>
          <xdr:cNvSpPr/>
        </xdr:nvSpPr>
        <xdr:spPr>
          <a:xfrm>
            <a:off x="323850" y="2667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行列を入れ替えて、データを切り替える">
            <a:extLst>
              <a:ext uri="{FF2B5EF4-FFF2-40B4-BE49-F238E27FC236}">
                <a16:creationId xmlns:a16="http://schemas.microsoft.com/office/drawing/2014/main" id="{F290CED5-C7E4-41BA-8319-CF569E294FBA}"/>
              </a:ext>
            </a:extLst>
          </xdr:cNvPr>
          <xdr:cNvSpPr txBox="1"/>
        </xdr:nvSpPr>
        <xdr:spPr>
          <a:xfrm>
            <a:off x="555598"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行列を入れ替えて、データを切り替える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4" descr="装飾線">
            <a:extLst>
              <a:ext uri="{FF2B5EF4-FFF2-40B4-BE49-F238E27FC236}">
                <a16:creationId xmlns:a16="http://schemas.microsoft.com/office/drawing/2014/main" id="{16AF5C5E-7649-407D-B9F1-690A7B5BE701}"/>
              </a:ext>
            </a:extLst>
          </xdr:cNvPr>
          <xdr:cNvCxnSpPr>
            <a:cxnSpLocks/>
          </xdr:cNvCxnSpPr>
        </xdr:nvCxnSpPr>
        <xdr:spPr>
          <a:xfrm>
            <a:off x="558774"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DDE87306-E616-45B3-9557-9C4B61369A2E}"/>
              </a:ext>
            </a:extLst>
          </xdr:cNvPr>
          <xdr:cNvSpPr/>
        </xdr:nvSpPr>
        <xdr:spPr>
          <a:xfrm>
            <a:off x="558774" y="41092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76" descr="装飾線">
            <a:extLst>
              <a:ext uri="{FF2B5EF4-FFF2-40B4-BE49-F238E27FC236}">
                <a16:creationId xmlns:a16="http://schemas.microsoft.com/office/drawing/2014/main" id="{704A2A62-C6FE-45B9-9193-F04049EA85C8}"/>
              </a:ext>
            </a:extLst>
          </xdr:cNvPr>
          <xdr:cNvCxnSpPr>
            <a:cxnSpLocks/>
          </xdr:cNvCxnSpPr>
        </xdr:nvCxnSpPr>
        <xdr:spPr>
          <a:xfrm>
            <a:off x="558774" y="38481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82ADC5AE-8F3A-4276-B42F-33879C4AC3F2}"/>
              </a:ext>
            </a:extLst>
          </xdr:cNvPr>
          <xdr:cNvSpPr/>
        </xdr:nvSpPr>
        <xdr:spPr>
          <a:xfrm>
            <a:off x="4617720" y="41092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列と行を回転させる必要がある場合、Excel では行列を入れ替えます">
            <a:extLst>
              <a:ext uri="{FF2B5EF4-FFF2-40B4-BE49-F238E27FC236}">
                <a16:creationId xmlns:a16="http://schemas.microsoft.com/office/drawing/2014/main" id="{AEC2C0E7-DC83-4BE9-8433-E920854DC35B}"/>
              </a:ext>
            </a:extLst>
          </xdr:cNvPr>
          <xdr:cNvSpPr txBox="1"/>
        </xdr:nvSpPr>
        <xdr:spPr>
          <a:xfrm>
            <a:off x="552450" y="966421"/>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列と行を回転させる必要がある場合、Excel では</a:t>
            </a:r>
            <a:r>
              <a:rPr lang="ja" sz="1100" b="0" i="1"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行列を入れ替え</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ます。</a:t>
            </a:r>
          </a:p>
        </xdr:txBody>
      </xdr:sp>
      <xdr:sp macro="" textlink="">
        <xdr:nvSpPr>
          <xdr:cNvPr id="10" name="手順" descr="クリックしてドラッグし、[項目] から [20] までの 2 行のセルを選択します">
            <a:extLst>
              <a:ext uri="{FF2B5EF4-FFF2-40B4-BE49-F238E27FC236}">
                <a16:creationId xmlns:a16="http://schemas.microsoft.com/office/drawing/2014/main" id="{BD87ED15-AB17-4B20-80A4-64AC6CB29FD8}"/>
              </a:ext>
            </a:extLst>
          </xdr:cNvPr>
          <xdr:cNvSpPr txBox="1"/>
        </xdr:nvSpPr>
        <xdr:spPr>
          <a:xfrm>
            <a:off x="962633" y="1312535"/>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クリックしてドラッグし、[</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項目</a:t>
            </a:r>
            <a:r>
              <a:rPr lang="ja" sz="110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から [</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20</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までの 2 行のセルを選択します。</a:t>
            </a:r>
          </a:p>
        </xdr:txBody>
      </xdr:sp>
      <xdr:sp macro="" textlink="">
        <xdr:nvSpPr>
          <xdr:cNvPr id="11" name="円 80" descr="1">
            <a:extLst>
              <a:ext uri="{FF2B5EF4-FFF2-40B4-BE49-F238E27FC236}">
                <a16:creationId xmlns:a16="http://schemas.microsoft.com/office/drawing/2014/main" id="{EE1928E5-BA10-4B24-A0D7-9A660C2FF5F0}"/>
              </a:ext>
            </a:extLst>
          </xdr:cNvPr>
          <xdr:cNvSpPr/>
        </xdr:nvSpPr>
        <xdr:spPr>
          <a:xfrm>
            <a:off x="555599"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2" name="手順" descr="ここで、セルをコピーします。Ctrl キーと C キーを押します">
            <a:extLst>
              <a:ext uri="{FF2B5EF4-FFF2-40B4-BE49-F238E27FC236}">
                <a16:creationId xmlns:a16="http://schemas.microsoft.com/office/drawing/2014/main" id="{CF26729A-C6D7-479B-85FC-599201FD9092}"/>
              </a:ext>
            </a:extLst>
          </xdr:cNvPr>
          <xdr:cNvSpPr txBox="1"/>
        </xdr:nvSpPr>
        <xdr:spPr>
          <a:xfrm>
            <a:off x="962633" y="17869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ここで、セルをコピーします。押す 	</a:t>
            </a:r>
          </a:p>
        </xdr:txBody>
      </xdr:sp>
      <xdr:sp macro="" textlink="">
        <xdr:nvSpPr>
          <xdr:cNvPr id="13" name="円 82" descr="2">
            <a:extLst>
              <a:ext uri="{FF2B5EF4-FFF2-40B4-BE49-F238E27FC236}">
                <a16:creationId xmlns:a16="http://schemas.microsoft.com/office/drawing/2014/main" id="{03ABF1FE-577E-4043-B89C-E0CD35BCD39D}"/>
              </a:ext>
            </a:extLst>
          </xdr:cNvPr>
          <xdr:cNvSpPr/>
        </xdr:nvSpPr>
        <xdr:spPr>
          <a:xfrm>
            <a:off x="555599" y="17444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4" name="四角形:角丸 94" descr="Ctrl キー">
            <a:extLst>
              <a:ext uri="{FF2B5EF4-FFF2-40B4-BE49-F238E27FC236}">
                <a16:creationId xmlns:a16="http://schemas.microsoft.com/office/drawing/2014/main" id="{C965FFCC-74F2-487D-9A73-09CCE164C621}"/>
              </a:ext>
            </a:extLst>
          </xdr:cNvPr>
          <xdr:cNvSpPr/>
        </xdr:nvSpPr>
        <xdr:spPr>
          <a:xfrm>
            <a:off x="2843279" y="1789746"/>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5" name="四角形:角丸 95" descr="C キー">
            <a:extLst>
              <a:ext uri="{FF2B5EF4-FFF2-40B4-BE49-F238E27FC236}">
                <a16:creationId xmlns:a16="http://schemas.microsoft.com/office/drawing/2014/main" id="{8DAF63E8-2C99-43C4-8977-8BE11C7D1318}"/>
              </a:ext>
            </a:extLst>
          </xdr:cNvPr>
          <xdr:cNvSpPr/>
        </xdr:nvSpPr>
        <xdr:spPr>
          <a:xfrm>
            <a:off x="3352867" y="178974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C</a:t>
            </a:r>
          </a:p>
        </xdr:txBody>
      </xdr:sp>
      <xdr:sp macro="" textlink="">
        <xdr:nvSpPr>
          <xdr:cNvPr id="16" name="手順" descr="黄色のセルをクリックします">
            <a:extLst>
              <a:ext uri="{FF2B5EF4-FFF2-40B4-BE49-F238E27FC236}">
                <a16:creationId xmlns:a16="http://schemas.microsoft.com/office/drawing/2014/main" id="{4B580B5A-358E-44C3-A925-20A8F16349B9}"/>
              </a:ext>
            </a:extLst>
          </xdr:cNvPr>
          <xdr:cNvSpPr txBox="1"/>
        </xdr:nvSpPr>
        <xdr:spPr>
          <a:xfrm>
            <a:off x="962633" y="2272654"/>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黄色のセルをクリックします。</a:t>
            </a:r>
          </a:p>
        </xdr:txBody>
      </xdr:sp>
      <xdr:sp macro="" textlink="">
        <xdr:nvSpPr>
          <xdr:cNvPr id="17" name="円 85" descr="3">
            <a:extLst>
              <a:ext uri="{FF2B5EF4-FFF2-40B4-BE49-F238E27FC236}">
                <a16:creationId xmlns:a16="http://schemas.microsoft.com/office/drawing/2014/main" id="{2C129621-82D2-4A2B-93A1-CE2B9F6D5A9D}"/>
              </a:ext>
            </a:extLst>
          </xdr:cNvPr>
          <xdr:cNvSpPr/>
        </xdr:nvSpPr>
        <xdr:spPr>
          <a:xfrm>
            <a:off x="555599" y="22301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8" name="手順" descr="[ホーム] タブで、[貼り付け] ボタンの下の矢印をクリックします">
            <a:extLst>
              <a:ext uri="{FF2B5EF4-FFF2-40B4-BE49-F238E27FC236}">
                <a16:creationId xmlns:a16="http://schemas.microsoft.com/office/drawing/2014/main" id="{F40231DA-D37A-4E80-B8BF-AA75FF188DD5}"/>
              </a:ext>
            </a:extLst>
          </xdr:cNvPr>
          <xdr:cNvSpPr txBox="1"/>
        </xdr:nvSpPr>
        <xdr:spPr>
          <a:xfrm>
            <a:off x="962633" y="2747074"/>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ホーム</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タブで、[</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貼り付け</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ボタンの下の矢印をクリックします。</a:t>
            </a:r>
          </a:p>
        </xdr:txBody>
      </xdr:sp>
      <xdr:sp macro="" textlink="">
        <xdr:nvSpPr>
          <xdr:cNvPr id="19" name="円 87" descr="4">
            <a:extLst>
              <a:ext uri="{FF2B5EF4-FFF2-40B4-BE49-F238E27FC236}">
                <a16:creationId xmlns:a16="http://schemas.microsoft.com/office/drawing/2014/main" id="{EF303C25-AFC4-4B74-9C44-63F0B0A4DBAC}"/>
              </a:ext>
            </a:extLst>
          </xdr:cNvPr>
          <xdr:cNvSpPr/>
        </xdr:nvSpPr>
        <xdr:spPr>
          <a:xfrm>
            <a:off x="555599" y="270457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20" name="手順" descr="[形式を選択して貼り付け] をクリックし、下部で [行列を入れ替える] のチェックボックスをオンにします。[OK] をクリックします">
            <a:extLst>
              <a:ext uri="{FF2B5EF4-FFF2-40B4-BE49-F238E27FC236}">
                <a16:creationId xmlns:a16="http://schemas.microsoft.com/office/drawing/2014/main" id="{B8F964C1-EB2E-4070-B538-053EE2474B71}"/>
              </a:ext>
            </a:extLst>
          </xdr:cNvPr>
          <xdr:cNvSpPr txBox="1"/>
        </xdr:nvSpPr>
        <xdr:spPr>
          <a:xfrm>
            <a:off x="962633" y="3225154"/>
            <a:ext cx="4809516" cy="58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形式を選択して貼り付け</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をクリックし、下部で [</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行列を入れ替える</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のチェックボックスをオンにします。[</a:t>
            </a:r>
            <a:r>
              <a:rPr lang="ja" sz="1100" b="1"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OK</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21" name="円 90" descr="5">
            <a:extLst>
              <a:ext uri="{FF2B5EF4-FFF2-40B4-BE49-F238E27FC236}">
                <a16:creationId xmlns:a16="http://schemas.microsoft.com/office/drawing/2014/main" id="{BB44DE0E-ECA4-4D1E-B134-2366C90DDD33}"/>
              </a:ext>
            </a:extLst>
          </xdr:cNvPr>
          <xdr:cNvSpPr/>
        </xdr:nvSpPr>
        <xdr:spPr>
          <a:xfrm>
            <a:off x="555599" y="31826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2</xdr:col>
      <xdr:colOff>9523</xdr:colOff>
      <xdr:row>29</xdr:row>
      <xdr:rowOff>9525</xdr:rowOff>
    </xdr:from>
    <xdr:ext cx="7477126" cy="950296"/>
    <xdr:grpSp>
      <xdr:nvGrpSpPr>
        <xdr:cNvPr id="22" name="転置 (行列を入れ替える)" descr="このデータには、6 列…&#10;…と 2 行が含まれます&#10;">
          <a:extLst>
            <a:ext uri="{FF2B5EF4-FFF2-40B4-BE49-F238E27FC236}">
              <a16:creationId xmlns:a16="http://schemas.microsoft.com/office/drawing/2014/main" id="{3F9B823A-60AB-451F-9BC7-CCD40BE24302}"/>
            </a:ext>
          </a:extLst>
        </xdr:cNvPr>
        <xdr:cNvGrpSpPr/>
      </xdr:nvGrpSpPr>
      <xdr:grpSpPr>
        <a:xfrm>
          <a:off x="6397623" y="6105525"/>
          <a:ext cx="7477126" cy="950296"/>
          <a:chOff x="6381748" y="6524625"/>
          <a:chExt cx="7477126" cy="950296"/>
        </a:xfrm>
      </xdr:grpSpPr>
      <xdr:sp macro="" textlink="">
        <xdr:nvSpPr>
          <xdr:cNvPr id="23" name="手順" descr="…と 2 行が含まれます">
            <a:extLst>
              <a:ext uri="{FF2B5EF4-FFF2-40B4-BE49-F238E27FC236}">
                <a16:creationId xmlns:a16="http://schemas.microsoft.com/office/drawing/2014/main" id="{DA1C2618-6090-4FF7-B292-63A5DDF108DC}"/>
              </a:ext>
            </a:extLst>
          </xdr:cNvPr>
          <xdr:cNvSpPr txBox="1"/>
        </xdr:nvSpPr>
        <xdr:spPr>
          <a:xfrm>
            <a:off x="11125199" y="7115177"/>
            <a:ext cx="2733675"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…と 2 行が含まれます。</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24" name="手順" descr="このデータには、6 列…">
            <a:extLst>
              <a:ext uri="{FF2B5EF4-FFF2-40B4-BE49-F238E27FC236}">
                <a16:creationId xmlns:a16="http://schemas.microsoft.com/office/drawing/2014/main" id="{691B1155-00DE-439D-B648-C91058F42183}"/>
              </a:ext>
            </a:extLst>
          </xdr:cNvPr>
          <xdr:cNvSpPr txBox="1"/>
        </xdr:nvSpPr>
        <xdr:spPr>
          <a:xfrm>
            <a:off x="7972425" y="6524625"/>
            <a:ext cx="17526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このデータには、6 列…</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25" name="フリーフォーム:図形 99" descr="かっこ状の線">
            <a:extLst>
              <a:ext uri="{FF2B5EF4-FFF2-40B4-BE49-F238E27FC236}">
                <a16:creationId xmlns:a16="http://schemas.microsoft.com/office/drawing/2014/main" id="{12A0F024-0C43-41E5-B849-B688BCA3BD85}"/>
              </a:ext>
            </a:extLst>
          </xdr:cNvPr>
          <xdr:cNvSpPr/>
        </xdr:nvSpPr>
        <xdr:spPr>
          <a:xfrm rot="16200000">
            <a:off x="7309239" y="5937639"/>
            <a:ext cx="221469" cy="2076451"/>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6" name="フリーフォーム:図形 100" descr="かっこ状の線">
            <a:extLst>
              <a:ext uri="{FF2B5EF4-FFF2-40B4-BE49-F238E27FC236}">
                <a16:creationId xmlns:a16="http://schemas.microsoft.com/office/drawing/2014/main" id="{126C187C-8767-44FF-9ACB-C14D1658A536}"/>
              </a:ext>
            </a:extLst>
          </xdr:cNvPr>
          <xdr:cNvSpPr/>
        </xdr:nvSpPr>
        <xdr:spPr>
          <a:xfrm rot="5400000" flipH="1">
            <a:off x="9799671" y="5980146"/>
            <a:ext cx="241231" cy="200977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7" name="円弧 26" descr="かっこ状の線">
            <a:extLst>
              <a:ext uri="{FF2B5EF4-FFF2-40B4-BE49-F238E27FC236}">
                <a16:creationId xmlns:a16="http://schemas.microsoft.com/office/drawing/2014/main" id="{275208AB-89FA-4D16-9D33-A986F09A2321}"/>
              </a:ext>
            </a:extLst>
          </xdr:cNvPr>
          <xdr:cNvSpPr/>
        </xdr:nvSpPr>
        <xdr:spPr>
          <a:xfrm rot="10800000">
            <a:off x="8658754" y="6662382"/>
            <a:ext cx="52284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8" name="円弧 27" descr="かっこ状の線">
            <a:extLst>
              <a:ext uri="{FF2B5EF4-FFF2-40B4-BE49-F238E27FC236}">
                <a16:creationId xmlns:a16="http://schemas.microsoft.com/office/drawing/2014/main" id="{0F2DBA11-EE77-4E9C-970D-8E46BD4FF5BA}"/>
              </a:ext>
            </a:extLst>
          </xdr:cNvPr>
          <xdr:cNvSpPr/>
        </xdr:nvSpPr>
        <xdr:spPr>
          <a:xfrm rot="10800000" flipH="1">
            <a:off x="8135907" y="6657974"/>
            <a:ext cx="52284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29" name="フリーフォーム:図形 109" descr="かっこ状の線">
            <a:extLst>
              <a:ext uri="{FF2B5EF4-FFF2-40B4-BE49-F238E27FC236}">
                <a16:creationId xmlns:a16="http://schemas.microsoft.com/office/drawing/2014/main" id="{54AB1DF8-2ADA-40EF-9263-7870A605CE67}"/>
              </a:ext>
            </a:extLst>
          </xdr:cNvPr>
          <xdr:cNvSpPr/>
        </xdr:nvSpPr>
        <xdr:spPr>
          <a:xfrm rot="556052">
            <a:off x="10952644" y="7135679"/>
            <a:ext cx="221769"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0" name="フリーフォーム:図形 110" descr="かっこ状の線">
            <a:extLst>
              <a:ext uri="{FF2B5EF4-FFF2-40B4-BE49-F238E27FC236}">
                <a16:creationId xmlns:a16="http://schemas.microsoft.com/office/drawing/2014/main" id="{1E581B1A-C4D0-486A-AD5B-A23784D81857}"/>
              </a:ext>
            </a:extLst>
          </xdr:cNvPr>
          <xdr:cNvSpPr/>
        </xdr:nvSpPr>
        <xdr:spPr>
          <a:xfrm rot="556052">
            <a:off x="11016499" y="7245204"/>
            <a:ext cx="130546"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clientData/>
  </xdr:oneCellAnchor>
  <xdr:oneCellAnchor>
    <xdr:from>
      <xdr:col>2</xdr:col>
      <xdr:colOff>283</xdr:colOff>
      <xdr:row>35</xdr:row>
      <xdr:rowOff>123825</xdr:rowOff>
    </xdr:from>
    <xdr:ext cx="3704942" cy="2343150"/>
    <xdr:grpSp>
      <xdr:nvGrpSpPr>
        <xdr:cNvPr id="31" name="データ選択範囲 1 を入れ替える" descr="したがって、数式を入力する前に、これらの 2 列…&#10;…とこれらの 6 行を選択します">
          <a:extLst>
            <a:ext uri="{FF2B5EF4-FFF2-40B4-BE49-F238E27FC236}">
              <a16:creationId xmlns:a16="http://schemas.microsoft.com/office/drawing/2014/main" id="{64A0D934-4043-4762-A869-A466C47DA25F}"/>
            </a:ext>
          </a:extLst>
        </xdr:cNvPr>
        <xdr:cNvGrpSpPr/>
      </xdr:nvGrpSpPr>
      <xdr:grpSpPr>
        <a:xfrm>
          <a:off x="6388383" y="7362825"/>
          <a:ext cx="3704942" cy="2343150"/>
          <a:chOff x="6286499" y="7781925"/>
          <a:chExt cx="3705226" cy="2343150"/>
        </a:xfrm>
      </xdr:grpSpPr>
      <xdr:sp macro="" textlink="">
        <xdr:nvSpPr>
          <xdr:cNvPr id="32" name="手順" descr="したがって、数式を入力する前に、これらの 2 列…">
            <a:extLst>
              <a:ext uri="{FF2B5EF4-FFF2-40B4-BE49-F238E27FC236}">
                <a16:creationId xmlns:a16="http://schemas.microsoft.com/office/drawing/2014/main" id="{503E0FE6-7581-4732-BDAF-7FE29C450BAE}"/>
              </a:ext>
            </a:extLst>
          </xdr:cNvPr>
          <xdr:cNvSpPr txBox="1"/>
        </xdr:nvSpPr>
        <xdr:spPr>
          <a:xfrm>
            <a:off x="6286499" y="7781925"/>
            <a:ext cx="3705226"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したがって、数式を入力する前に、これらの 2 列…</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33" name="フリーフォーム:図形 122" descr="かっこ状の線">
            <a:extLst>
              <a:ext uri="{FF2B5EF4-FFF2-40B4-BE49-F238E27FC236}">
                <a16:creationId xmlns:a16="http://schemas.microsoft.com/office/drawing/2014/main" id="{0995BAA8-0F8A-4154-BE32-6A9BE3C0CD48}"/>
              </a:ext>
            </a:extLst>
          </xdr:cNvPr>
          <xdr:cNvSpPr/>
        </xdr:nvSpPr>
        <xdr:spPr>
          <a:xfrm rot="16200000">
            <a:off x="6591158" y="7951120"/>
            <a:ext cx="190426" cy="609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4" name="フリーフォーム:図形 123" descr="かっこ状の線">
            <a:extLst>
              <a:ext uri="{FF2B5EF4-FFF2-40B4-BE49-F238E27FC236}">
                <a16:creationId xmlns:a16="http://schemas.microsoft.com/office/drawing/2014/main" id="{A9A54406-5BF7-45E8-A14A-242B8EC3BE66}"/>
              </a:ext>
            </a:extLst>
          </xdr:cNvPr>
          <xdr:cNvSpPr/>
        </xdr:nvSpPr>
        <xdr:spPr>
          <a:xfrm rot="5400000" flipH="1">
            <a:off x="7335759" y="7912263"/>
            <a:ext cx="191139" cy="686251"/>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5" name="円弧 34" descr="かっこ状の線">
            <a:extLst>
              <a:ext uri="{FF2B5EF4-FFF2-40B4-BE49-F238E27FC236}">
                <a16:creationId xmlns:a16="http://schemas.microsoft.com/office/drawing/2014/main" id="{CBCD5D3C-0925-4130-A48E-6A318441D3A6}"/>
              </a:ext>
            </a:extLst>
          </xdr:cNvPr>
          <xdr:cNvSpPr/>
        </xdr:nvSpPr>
        <xdr:spPr>
          <a:xfrm rot="10800000">
            <a:off x="7038229" y="7957781"/>
            <a:ext cx="16770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6" name="円弧 35" descr="かっこ状の線">
            <a:extLst>
              <a:ext uri="{FF2B5EF4-FFF2-40B4-BE49-F238E27FC236}">
                <a16:creationId xmlns:a16="http://schemas.microsoft.com/office/drawing/2014/main" id="{0CDB806C-C270-405B-9636-1E65EEB8295E}"/>
              </a:ext>
            </a:extLst>
          </xdr:cNvPr>
          <xdr:cNvSpPr/>
        </xdr:nvSpPr>
        <xdr:spPr>
          <a:xfrm rot="10800000" flipH="1">
            <a:off x="6870523" y="7953373"/>
            <a:ext cx="16770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7" name="手順" descr="…とこれらの 6 行を選択します">
            <a:extLst>
              <a:ext uri="{FF2B5EF4-FFF2-40B4-BE49-F238E27FC236}">
                <a16:creationId xmlns:a16="http://schemas.microsoft.com/office/drawing/2014/main" id="{0744DF29-233F-41B7-A13E-2B70D3C0F366}"/>
              </a:ext>
            </a:extLst>
          </xdr:cNvPr>
          <xdr:cNvSpPr txBox="1"/>
        </xdr:nvSpPr>
        <xdr:spPr>
          <a:xfrm>
            <a:off x="8143198" y="8858251"/>
            <a:ext cx="1181100" cy="1266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noProof="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…とこれらの 6 行を選択します。</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sp macro="" textlink="">
        <xdr:nvSpPr>
          <xdr:cNvPr id="38" name="フリーフォーム:図形 131" descr="かっこ状の線">
            <a:extLst>
              <a:ext uri="{FF2B5EF4-FFF2-40B4-BE49-F238E27FC236}">
                <a16:creationId xmlns:a16="http://schemas.microsoft.com/office/drawing/2014/main" id="{118DED61-5E5B-48BD-8F07-BE23653007B8}"/>
              </a:ext>
            </a:extLst>
          </xdr:cNvPr>
          <xdr:cNvSpPr/>
        </xdr:nvSpPr>
        <xdr:spPr>
          <a:xfrm>
            <a:off x="7878117" y="8439005"/>
            <a:ext cx="181608" cy="53774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39" name="フリーフォーム:図形 132" descr="かっこ状の線">
            <a:extLst>
              <a:ext uri="{FF2B5EF4-FFF2-40B4-BE49-F238E27FC236}">
                <a16:creationId xmlns:a16="http://schemas.microsoft.com/office/drawing/2014/main" id="{7D50D0E4-0181-4BAA-8DB4-B9DEFB2C92AB}"/>
              </a:ext>
            </a:extLst>
          </xdr:cNvPr>
          <xdr:cNvSpPr/>
        </xdr:nvSpPr>
        <xdr:spPr>
          <a:xfrm rot="10800000" flipH="1">
            <a:off x="7876645" y="9091650"/>
            <a:ext cx="183793" cy="53812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0" name="円弧 39" descr="かっこ状の線">
            <a:extLst>
              <a:ext uri="{FF2B5EF4-FFF2-40B4-BE49-F238E27FC236}">
                <a16:creationId xmlns:a16="http://schemas.microsoft.com/office/drawing/2014/main" id="{92AC4602-7899-41AC-AF17-BDDB6FC89E19}"/>
              </a:ext>
            </a:extLst>
          </xdr:cNvPr>
          <xdr:cNvSpPr/>
        </xdr:nvSpPr>
        <xdr:spPr>
          <a:xfrm rot="16200000">
            <a:off x="8070796" y="9011047"/>
            <a:ext cx="17618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sp macro="" textlink="">
        <xdr:nvSpPr>
          <xdr:cNvPr id="41" name="円弧 40" descr="かっこ状の線">
            <a:extLst>
              <a:ext uri="{FF2B5EF4-FFF2-40B4-BE49-F238E27FC236}">
                <a16:creationId xmlns:a16="http://schemas.microsoft.com/office/drawing/2014/main" id="{926BF346-D524-4AA0-841B-8D04628E19A5}"/>
              </a:ext>
            </a:extLst>
          </xdr:cNvPr>
          <xdr:cNvSpPr/>
        </xdr:nvSpPr>
        <xdr:spPr>
          <a:xfrm rot="16200000" flipH="1">
            <a:off x="8068591" y="8828252"/>
            <a:ext cx="17618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eiryo UI" panose="020B0604030504040204" pitchFamily="50" charset="-128"/>
              <a:ea typeface="Meiryo UI" panose="020B0604030504040204" pitchFamily="50" charset="-128"/>
              <a:cs typeface="+mn-cs"/>
            </a:endParaRPr>
          </a:p>
        </xdr:txBody>
      </xdr:sp>
    </xdr:grpSp>
    <xdr:clientData/>
  </xdr:oneCellAnchor>
  <xdr:oneCellAnchor>
    <xdr:from>
      <xdr:col>0</xdr:col>
      <xdr:colOff>323850</xdr:colOff>
      <xdr:row>26</xdr:row>
      <xdr:rowOff>6</xdr:rowOff>
    </xdr:from>
    <xdr:ext cx="5695950" cy="5514969"/>
    <xdr:grpSp>
      <xdr:nvGrpSpPr>
        <xdr:cNvPr id="42" name="数式で行列を入れ替える" descr="数式で行列を入れ替える&#10;コピーして貼り付けによる行列の入れ替えを行わない場合もあります。この場合は、数式を使用して行と列を入れ替えます。その方法を次に示します。&#10;このデータの行列を入れ替えるには、最初にいくつかの空白セルを選択する必要があります。右のデータは 6 列と 2 行なので、逆の 2 列と 6 行を選択する必要があります。これには、黄色のセルを選択します。&#10;多少やっかいなので、細心の注意が必要です。それらのセルを選択した状態で、=TRANSPOSE(C33:H34) と入力します。ただし、Enter キーは押しません。&#10;Ctrl + Shift + Enter キーを押します&#10;結果が #Value! の場合は、手順 1 からもう一度試してください。&#10;黄色のセルのいずれかをクリックして、1 つだけ選択します。Excel の上部にある式を見てください。{=TRANSPOSE(C33:H34)} のような数式が表示されています。&#10;&#10;別の黄色のセルをクリックします。数式バーをもう一度見てください。数式は、同じです。なぜでしょうか?配列数式だからです">
          <a:extLst>
            <a:ext uri="{FF2B5EF4-FFF2-40B4-BE49-F238E27FC236}">
              <a16:creationId xmlns:a16="http://schemas.microsoft.com/office/drawing/2014/main" id="{87BB2504-0FEF-4469-B2BB-91B702DC89AA}"/>
            </a:ext>
          </a:extLst>
        </xdr:cNvPr>
        <xdr:cNvGrpSpPr/>
      </xdr:nvGrpSpPr>
      <xdr:grpSpPr>
        <a:xfrm>
          <a:off x="323850" y="5524506"/>
          <a:ext cx="5695950" cy="5514969"/>
          <a:chOff x="390525" y="5943599"/>
          <a:chExt cx="5695950" cy="5578357"/>
        </a:xfrm>
      </xdr:grpSpPr>
      <xdr:sp macro="" textlink="">
        <xdr:nvSpPr>
          <xdr:cNvPr id="43" name="四角形 140" descr="背景">
            <a:extLst>
              <a:ext uri="{FF2B5EF4-FFF2-40B4-BE49-F238E27FC236}">
                <a16:creationId xmlns:a16="http://schemas.microsoft.com/office/drawing/2014/main" id="{80D33544-B0C3-4E25-807E-88F97FEB576F}"/>
              </a:ext>
            </a:extLst>
          </xdr:cNvPr>
          <xdr:cNvSpPr/>
        </xdr:nvSpPr>
        <xdr:spPr>
          <a:xfrm>
            <a:off x="390525" y="5943599"/>
            <a:ext cx="5695950" cy="557835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4" name="手順" descr="数式で行列を入れ替える">
            <a:extLst>
              <a:ext uri="{FF2B5EF4-FFF2-40B4-BE49-F238E27FC236}">
                <a16:creationId xmlns:a16="http://schemas.microsoft.com/office/drawing/2014/main" id="{176ECAB6-FCEC-45FE-8CBB-92F8B2B14641}"/>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数式で行列を入れ替える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5" name="直線​​コネクタ 142" descr="装飾線">
            <a:extLst>
              <a:ext uri="{FF2B5EF4-FFF2-40B4-BE49-F238E27FC236}">
                <a16:creationId xmlns:a16="http://schemas.microsoft.com/office/drawing/2014/main" id="{648A865F-A3B1-444A-A88E-017DD3AA24EF}"/>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143" descr="装飾線">
            <a:extLst>
              <a:ext uri="{FF2B5EF4-FFF2-40B4-BE49-F238E27FC236}">
                <a16:creationId xmlns:a16="http://schemas.microsoft.com/office/drawing/2014/main" id="{9EB3FC08-9175-43A4-ADD5-4643435AB7AB}"/>
              </a:ext>
            </a:extLst>
          </xdr:cNvPr>
          <xdr:cNvCxnSpPr>
            <a:cxnSpLocks/>
          </xdr:cNvCxnSpPr>
        </xdr:nvCxnSpPr>
        <xdr:spPr>
          <a:xfrm>
            <a:off x="625449" y="1125387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7" name="手順" descr="コピーして貼り付けによる行列の入れ替えを行わない場合もあります。この場合は、数式を使用して行と列を入れ替えます。その方法を次に示します。">
            <a:extLst>
              <a:ext uri="{FF2B5EF4-FFF2-40B4-BE49-F238E27FC236}">
                <a16:creationId xmlns:a16="http://schemas.microsoft.com/office/drawing/2014/main" id="{002E6BD5-B1CD-4FA6-9A14-9E193A4254CB}"/>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コピーして貼り付けによる行列の入れ替えを行わない場合もあります。</a:t>
            </a:r>
            <a:r>
              <a:rPr lang="ja" sz="110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この場合は、数式を使用して行と列を入れ替えることができます。その方法を次に示します。</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48" name="手順" descr="このデータの行列を入れ替えるには、最初にいくつかの空白セルを選択する必要があります。右のデータは 6 列と 2 行なので、逆の 2 列と 6 行を選択する必要があります。これには、黄色のセルを選択します">
            <a:extLst>
              <a:ext uri="{FF2B5EF4-FFF2-40B4-BE49-F238E27FC236}">
                <a16:creationId xmlns:a16="http://schemas.microsoft.com/office/drawing/2014/main" id="{79A59D25-6D97-4F4E-AE8B-A2F922C45792}"/>
              </a:ext>
            </a:extLst>
          </xdr:cNvPr>
          <xdr:cNvSpPr txBox="1"/>
        </xdr:nvSpPr>
        <xdr:spPr>
          <a:xfrm>
            <a:off x="1029308" y="7307720"/>
            <a:ext cx="4809516" cy="813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このデータの行列を入れ替えるには、最初にいくつかの空白セルを選択する必要があります。右のデータは 6 列と 2 行なので、逆の 2 列と 6 行を選択する必要があります。これには、黄色のセルを選択します。 </a:t>
            </a:r>
          </a:p>
        </xdr:txBody>
      </xdr:sp>
      <xdr:sp macro="" textlink="">
        <xdr:nvSpPr>
          <xdr:cNvPr id="49" name="円 146" descr="1">
            <a:extLst>
              <a:ext uri="{FF2B5EF4-FFF2-40B4-BE49-F238E27FC236}">
                <a16:creationId xmlns:a16="http://schemas.microsoft.com/office/drawing/2014/main" id="{6DB5CFEC-027C-4D13-8385-B9E60E1AD629}"/>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50" name="手順" descr="多少やっかいなので、細心の注意が必要です。それらのセルを選択した状態で、=TRANSPOSE(C33:H34) と入力します。ただし、Enter キーは押しません">
            <a:extLst>
              <a:ext uri="{FF2B5EF4-FFF2-40B4-BE49-F238E27FC236}">
                <a16:creationId xmlns:a16="http://schemas.microsoft.com/office/drawing/2014/main" id="{675C6506-B470-4219-A136-2D36B426F7A7}"/>
              </a:ext>
            </a:extLst>
          </xdr:cNvPr>
          <xdr:cNvSpPr txBox="1"/>
        </xdr:nvSpPr>
        <xdr:spPr>
          <a:xfrm>
            <a:off x="1029307" y="8110906"/>
            <a:ext cx="4809517" cy="617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多少やっかいなので、細心の注意が必要です。それらのセルを選択した状態で、</a:t>
            </a:r>
            <a:r>
              <a:rPr lang="ja" sz="1100" i="1">
                <a:latin typeface="Meiryo UI" panose="020B0604030504040204" pitchFamily="50" charset="-128"/>
                <a:ea typeface="Meiryo UI" panose="020B0604030504040204" pitchFamily="50" charset="-128"/>
                <a:cs typeface="Segoe UI" panose="020B0502040204020203" pitchFamily="34" charset="0"/>
              </a:rPr>
              <a:t>=</a:t>
            </a:r>
            <a:r>
              <a:rPr lang="ja" sz="1100" b="1" i="0">
                <a:latin typeface="Meiryo UI" panose="020B0604030504040204" pitchFamily="50" charset="-128"/>
                <a:ea typeface="Meiryo UI" panose="020B0604030504040204" pitchFamily="50" charset="-128"/>
                <a:cs typeface="Segoe UI" panose="020B0502040204020203" pitchFamily="34" charset="0"/>
              </a:rPr>
              <a:t>TRANSPOSE(C33:H34) </a:t>
            </a:r>
            <a:r>
              <a:rPr lang="ja" sz="1100">
                <a:latin typeface="Meiryo UI" panose="020B0604030504040204" pitchFamily="50" charset="-128"/>
                <a:ea typeface="Meiryo UI" panose="020B0604030504040204" pitchFamily="50" charset="-128"/>
                <a:cs typeface="Segoe UI" panose="020B0502040204020203" pitchFamily="34" charset="0"/>
              </a:rPr>
              <a:t>と入力します。</a:t>
            </a:r>
            <a:r>
              <a:rPr lang="ja" sz="1100" i="1">
                <a:latin typeface="Meiryo UI" panose="020B0604030504040204" pitchFamily="50" charset="-128"/>
                <a:ea typeface="Meiryo UI" panose="020B0604030504040204" pitchFamily="50" charset="-128"/>
                <a:cs typeface="Segoe UI" panose="020B0502040204020203" pitchFamily="34" charset="0"/>
              </a:rPr>
              <a:t>ただし、Enter キーは押しません</a:t>
            </a:r>
            <a:r>
              <a:rPr lang="ja" sz="1100">
                <a:latin typeface="Meiryo UI" panose="020B0604030504040204" pitchFamily="50" charset="-128"/>
                <a:ea typeface="Meiryo UI" panose="020B0604030504040204" pitchFamily="50" charset="-128"/>
                <a:cs typeface="Segoe UI" panose="020B0502040204020203" pitchFamily="34" charset="0"/>
              </a:rPr>
              <a:t>。</a:t>
            </a:r>
          </a:p>
        </xdr:txBody>
      </xdr:sp>
      <xdr:sp macro="" textlink="">
        <xdr:nvSpPr>
          <xdr:cNvPr id="51" name="円 148" descr="2">
            <a:extLst>
              <a:ext uri="{FF2B5EF4-FFF2-40B4-BE49-F238E27FC236}">
                <a16:creationId xmlns:a16="http://schemas.microsoft.com/office/drawing/2014/main" id="{6C061F50-B944-485D-B0A5-287736BED594}"/>
              </a:ext>
            </a:extLst>
          </xdr:cNvPr>
          <xdr:cNvSpPr/>
        </xdr:nvSpPr>
        <xdr:spPr>
          <a:xfrm>
            <a:off x="622274" y="806840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52" name="手順" descr="別の黄色のセルをクリックします。数式バーをもう一度見てください。数式は、同じです。なぜでしょうか?配列数式だからです">
            <a:extLst>
              <a:ext uri="{FF2B5EF4-FFF2-40B4-BE49-F238E27FC236}">
                <a16:creationId xmlns:a16="http://schemas.microsoft.com/office/drawing/2014/main" id="{F349006D-5857-4817-A6BE-3AB8DCB9FA7F}"/>
              </a:ext>
            </a:extLst>
          </xdr:cNvPr>
          <xdr:cNvSpPr txBox="1"/>
        </xdr:nvSpPr>
        <xdr:spPr>
          <a:xfrm>
            <a:off x="1029307" y="10606731"/>
            <a:ext cx="4809517" cy="75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別の黄色のセルをクリックします。数式バーをもう一度見てください。数式は、同じです。なぜでしょうか?</a:t>
            </a:r>
            <a:r>
              <a:rPr lang="ja" sz="1100" b="1">
                <a:latin typeface="Meiryo UI" panose="020B0604030504040204" pitchFamily="50" charset="-128"/>
                <a:ea typeface="Meiryo UI" panose="020B0604030504040204" pitchFamily="50" charset="-128"/>
                <a:cs typeface="Segoe UI" panose="020B0502040204020203" pitchFamily="34" charset="0"/>
              </a:rPr>
              <a:t>配列数式</a:t>
            </a:r>
            <a:r>
              <a:rPr lang="ja" sz="1100" b="0">
                <a:latin typeface="Meiryo UI" panose="020B0604030504040204" pitchFamily="50" charset="-128"/>
                <a:ea typeface="Meiryo UI" panose="020B0604030504040204" pitchFamily="50" charset="-128"/>
                <a:cs typeface="Segoe UI" panose="020B0502040204020203" pitchFamily="34" charset="0"/>
              </a:rPr>
              <a:t>だからです。</a:t>
            </a:r>
          </a:p>
        </xdr:txBody>
      </xdr:sp>
      <xdr:sp macro="" textlink="">
        <xdr:nvSpPr>
          <xdr:cNvPr id="53" name="円 150" descr="5">
            <a:extLst>
              <a:ext uri="{FF2B5EF4-FFF2-40B4-BE49-F238E27FC236}">
                <a16:creationId xmlns:a16="http://schemas.microsoft.com/office/drawing/2014/main" id="{C1FB046B-87E0-4E46-9D81-8F65C68B4121}"/>
              </a:ext>
            </a:extLst>
          </xdr:cNvPr>
          <xdr:cNvSpPr/>
        </xdr:nvSpPr>
        <xdr:spPr>
          <a:xfrm>
            <a:off x="622274" y="10564233"/>
            <a:ext cx="371587" cy="3715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54" name="手順" descr="Ctrl + Shift + Enter キーを押します&#10;&#10;結果が #Value! の場合は、手順 1 からもう一度試してください">
            <a:extLst>
              <a:ext uri="{FF2B5EF4-FFF2-40B4-BE49-F238E27FC236}">
                <a16:creationId xmlns:a16="http://schemas.microsoft.com/office/drawing/2014/main" id="{EE73807B-4C4A-44B8-87D9-66114898623E}"/>
              </a:ext>
            </a:extLst>
          </xdr:cNvPr>
          <xdr:cNvSpPr txBox="1"/>
        </xdr:nvSpPr>
        <xdr:spPr>
          <a:xfrm>
            <a:off x="1029307" y="8767469"/>
            <a:ext cx="4809517" cy="817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押す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a:p>
            <a:pPr rtl="0"/>
            <a:r>
              <a:rPr lang="ja" sz="1100">
                <a:latin typeface="Meiryo UI" panose="020B0604030504040204" pitchFamily="50" charset="-128"/>
                <a:ea typeface="Meiryo UI" panose="020B0604030504040204" pitchFamily="50" charset="-128"/>
                <a:cs typeface="Segoe UI" panose="020B0502040204020203" pitchFamily="34" charset="0"/>
              </a:rPr>
              <a:t>結果が #V</a:t>
            </a:r>
            <a:r>
              <a:rPr lang="en-US" altLang="ja" sz="1100">
                <a:latin typeface="Meiryo UI" panose="020B0604030504040204" pitchFamily="50" charset="-128"/>
                <a:ea typeface="Meiryo UI" panose="020B0604030504040204" pitchFamily="50" charset="-128"/>
                <a:cs typeface="Segoe UI" panose="020B0502040204020203" pitchFamily="34" charset="0"/>
              </a:rPr>
              <a:t>ALUE</a:t>
            </a:r>
            <a:r>
              <a:rPr lang="ja" sz="1100">
                <a:latin typeface="Meiryo UI" panose="020B0604030504040204" pitchFamily="50" charset="-128"/>
                <a:ea typeface="Meiryo UI" panose="020B0604030504040204" pitchFamily="50" charset="-128"/>
                <a:cs typeface="Segoe UI" panose="020B0502040204020203" pitchFamily="34" charset="0"/>
              </a:rPr>
              <a:t>! の場合は、手順 1 からもう一度試してください。 </a:t>
            </a:r>
          </a:p>
        </xdr:txBody>
      </xdr:sp>
      <xdr:sp macro="" textlink="">
        <xdr:nvSpPr>
          <xdr:cNvPr id="55" name="円 152" descr="3">
            <a:extLst>
              <a:ext uri="{FF2B5EF4-FFF2-40B4-BE49-F238E27FC236}">
                <a16:creationId xmlns:a16="http://schemas.microsoft.com/office/drawing/2014/main" id="{5A5EF300-5D31-4A9B-B2DF-931ADAA0D533}"/>
              </a:ext>
            </a:extLst>
          </xdr:cNvPr>
          <xdr:cNvSpPr/>
        </xdr:nvSpPr>
        <xdr:spPr>
          <a:xfrm>
            <a:off x="622274" y="87249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56" name="手順" descr="黄色のセルのいずれかをクリックして、1 つだけ選択します。Excel の上部にある式を見てください。{=TRANSPOSE(C33:H34)} のような数式が表示されています。&#10;">
            <a:extLst>
              <a:ext uri="{FF2B5EF4-FFF2-40B4-BE49-F238E27FC236}">
                <a16:creationId xmlns:a16="http://schemas.microsoft.com/office/drawing/2014/main" id="{874D4BF8-1E58-48FD-9DA7-DEC8C28B2498}"/>
              </a:ext>
            </a:extLst>
          </xdr:cNvPr>
          <xdr:cNvSpPr txBox="1"/>
        </xdr:nvSpPr>
        <xdr:spPr>
          <a:xfrm>
            <a:off x="1029307" y="9554459"/>
            <a:ext cx="4809517" cy="1119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黄色のセルのいずれかをクリックして、1 つだけ選択します。Excel の上部にある式を見てください。</a:t>
            </a:r>
            <a:endParaRPr lang="en-US" altLang="ja" sz="1100">
              <a:latin typeface="Meiryo UI" panose="020B0604030504040204" pitchFamily="50" charset="-128"/>
              <a:ea typeface="Meiryo UI" panose="020B0604030504040204" pitchFamily="50" charset="-128"/>
              <a:cs typeface="Segoe UI" panose="020B0502040204020203" pitchFamily="34" charset="0"/>
            </a:endParaRPr>
          </a:p>
          <a:p>
            <a:pPr rtl="0"/>
            <a:endParaRPr lang="en-US" altLang="ja" sz="1100">
              <a:latin typeface="Meiryo UI" panose="020B0604030504040204" pitchFamily="50" charset="-128"/>
              <a:ea typeface="Meiryo UI" panose="020B0604030504040204" pitchFamily="50" charset="-128"/>
              <a:cs typeface="Segoe UI" panose="020B0502040204020203" pitchFamily="34" charset="0"/>
            </a:endParaRPr>
          </a:p>
          <a:p>
            <a:pPr rtl="0"/>
            <a:r>
              <a:rPr lang="ja" sz="1100" b="1">
                <a:latin typeface="Meiryo UI" panose="020B0604030504040204" pitchFamily="50" charset="-128"/>
                <a:ea typeface="Meiryo UI" panose="020B0604030504040204" pitchFamily="50" charset="-128"/>
                <a:cs typeface="Segoe UI" panose="020B0502040204020203" pitchFamily="34" charset="0"/>
              </a:rPr>
              <a:t>{=TRANSPOSE(C33:H34)} </a:t>
            </a:r>
            <a:r>
              <a:rPr lang="ja" sz="1100">
                <a:latin typeface="Meiryo UI" panose="020B0604030504040204" pitchFamily="50" charset="-128"/>
                <a:ea typeface="Meiryo UI" panose="020B0604030504040204" pitchFamily="50" charset="-128"/>
                <a:cs typeface="Segoe UI" panose="020B0502040204020203" pitchFamily="34" charset="0"/>
              </a:rPr>
              <a:t>のような数式が表示されています。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a:p>
            <a:pPr rtl="0"/>
            <a:br>
              <a:rPr lang="en-US" sz="1100">
                <a:latin typeface="Meiryo UI" panose="020B0604030504040204" pitchFamily="50" charset="-128"/>
                <a:ea typeface="Meiryo UI" panose="020B0604030504040204" pitchFamily="50" charset="-128"/>
                <a:cs typeface="Segoe UI" panose="020B0502040204020203" pitchFamily="34" charset="0"/>
              </a:rPr>
            </a:br>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7" name="円 154" descr="4">
            <a:extLst>
              <a:ext uri="{FF2B5EF4-FFF2-40B4-BE49-F238E27FC236}">
                <a16:creationId xmlns:a16="http://schemas.microsoft.com/office/drawing/2014/main" id="{2AF01818-7526-4CB0-8EAC-8307CAE9AD67}"/>
              </a:ext>
            </a:extLst>
          </xdr:cNvPr>
          <xdr:cNvSpPr/>
        </xdr:nvSpPr>
        <xdr:spPr>
          <a:xfrm>
            <a:off x="622274" y="951196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58" name="四角形:角丸 137" descr="Ctrl キー">
            <a:extLst>
              <a:ext uri="{FF2B5EF4-FFF2-40B4-BE49-F238E27FC236}">
                <a16:creationId xmlns:a16="http://schemas.microsoft.com/office/drawing/2014/main" id="{41C8ADE8-72F3-4361-A698-4ABFD4136CFD}"/>
              </a:ext>
            </a:extLst>
          </xdr:cNvPr>
          <xdr:cNvSpPr/>
        </xdr:nvSpPr>
        <xdr:spPr>
          <a:xfrm>
            <a:off x="1443104" y="8770882"/>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p>
        </xdr:txBody>
      </xdr:sp>
      <xdr:sp macro="" textlink="">
        <xdr:nvSpPr>
          <xdr:cNvPr id="59" name="四角形:角丸 138" descr="Shift キー">
            <a:extLst>
              <a:ext uri="{FF2B5EF4-FFF2-40B4-BE49-F238E27FC236}">
                <a16:creationId xmlns:a16="http://schemas.microsoft.com/office/drawing/2014/main" id="{C4DCF3AD-1301-4E72-A8F2-24518E202E65}"/>
              </a:ext>
            </a:extLst>
          </xdr:cNvPr>
          <xdr:cNvSpPr/>
        </xdr:nvSpPr>
        <xdr:spPr>
          <a:xfrm>
            <a:off x="1987506" y="8770882"/>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Shift </a:t>
            </a:r>
          </a:p>
        </xdr:txBody>
      </xdr:sp>
      <xdr:sp macro="" textlink="">
        <xdr:nvSpPr>
          <xdr:cNvPr id="60" name="四角形:角丸 139" descr="Enter キー">
            <a:extLst>
              <a:ext uri="{FF2B5EF4-FFF2-40B4-BE49-F238E27FC236}">
                <a16:creationId xmlns:a16="http://schemas.microsoft.com/office/drawing/2014/main" id="{38ECE96E-42AA-445A-9E4F-B0FA909B2D0A}"/>
              </a:ext>
            </a:extLst>
          </xdr:cNvPr>
          <xdr:cNvSpPr/>
        </xdr:nvSpPr>
        <xdr:spPr>
          <a:xfrm>
            <a:off x="2540226" y="8770882"/>
            <a:ext cx="507774"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Enter</a:t>
            </a:r>
          </a:p>
        </xdr:txBody>
      </xdr:sp>
    </xdr:grpSp>
    <xdr:clientData/>
  </xdr:oneCellAnchor>
  <xdr:oneCellAnchor>
    <xdr:from>
      <xdr:col>0</xdr:col>
      <xdr:colOff>323850</xdr:colOff>
      <xdr:row>56</xdr:row>
      <xdr:rowOff>19049</xdr:rowOff>
    </xdr:from>
    <xdr:ext cx="5695950" cy="3248025"/>
    <xdr:grpSp>
      <xdr:nvGrpSpPr>
        <xdr:cNvPr id="61" name="配列数式とは?" descr="配列数式とは?&#10;配列数式では、配列の複数のセルに計算を実行できます。上記の例では、配列はセル C33:H34 内の元のデータ セットです。TRANSPOSE 関数は、横方向のセルを縦方向に切り替えます。&#10;配列数式は、いつでも Ctrl + Shift + Enter キーで終了します。Enter キーだけでは終了しません。Ctrl + Shift + Enter キーを押すと、配列に対して関数が計算されます。完了すると、数式が特別なかっこ {} で囲まれます。これらのかっこは、選択したセルが配列数式の一部であることがわかる視覚的な手掛かりです。これらのかっこを自分で入力することはできません。これらのかっこは、Ctrl + Shift + Enter キーを押すと配置されます">
          <a:extLst>
            <a:ext uri="{FF2B5EF4-FFF2-40B4-BE49-F238E27FC236}">
              <a16:creationId xmlns:a16="http://schemas.microsoft.com/office/drawing/2014/main" id="{93914B70-75D0-4C0D-A742-064E7DEFE723}"/>
            </a:ext>
          </a:extLst>
        </xdr:cNvPr>
        <xdr:cNvGrpSpPr/>
      </xdr:nvGrpSpPr>
      <xdr:grpSpPr>
        <a:xfrm>
          <a:off x="323850" y="11258549"/>
          <a:ext cx="5695950" cy="3248025"/>
          <a:chOff x="0" y="-9524"/>
          <a:chExt cx="5695950" cy="3105150"/>
        </a:xfrm>
      </xdr:grpSpPr>
      <xdr:sp macro="" textlink="">
        <xdr:nvSpPr>
          <xdr:cNvPr id="62" name="四角形 160" descr="背景">
            <a:extLst>
              <a:ext uri="{FF2B5EF4-FFF2-40B4-BE49-F238E27FC236}">
                <a16:creationId xmlns:a16="http://schemas.microsoft.com/office/drawing/2014/main" id="{E965E4E2-1648-41AB-B04F-55D85607D01F}"/>
              </a:ext>
            </a:extLst>
          </xdr:cNvPr>
          <xdr:cNvSpPr/>
        </xdr:nvSpPr>
        <xdr:spPr>
          <a:xfrm>
            <a:off x="0" y="-9524"/>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63" name="手順" descr="配列数式とは?">
            <a:extLst>
              <a:ext uri="{FF2B5EF4-FFF2-40B4-BE49-F238E27FC236}">
                <a16:creationId xmlns:a16="http://schemas.microsoft.com/office/drawing/2014/main" id="{F92F8CDC-262A-4E4E-9A1D-81825DEF5424}"/>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配列数式とは?</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64" name="直線​​コネクタ 162" descr="装飾線">
            <a:extLst>
              <a:ext uri="{FF2B5EF4-FFF2-40B4-BE49-F238E27FC236}">
                <a16:creationId xmlns:a16="http://schemas.microsoft.com/office/drawing/2014/main" id="{705866E9-F7B5-491B-AA54-7ADEBE186F51}"/>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163" descr="装飾線">
            <a:extLst>
              <a:ext uri="{FF2B5EF4-FFF2-40B4-BE49-F238E27FC236}">
                <a16:creationId xmlns:a16="http://schemas.microsoft.com/office/drawing/2014/main" id="{C7621F6F-37B7-421D-AC71-70606B8395F9}"/>
              </a:ext>
            </a:extLst>
          </xdr:cNvPr>
          <xdr:cNvCxnSpPr>
            <a:cxnSpLocks/>
          </xdr:cNvCxnSpPr>
        </xdr:nvCxnSpPr>
        <xdr:spPr>
          <a:xfrm>
            <a:off x="234924" y="282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6" name="手順" descr="配列数式では、配列の複数のセルに計算を実行できます。上記の例では、配列はセル C33:H34 内の元のデータ セットです。TRANSPOSE 関数は、横方向のセルを縦方向に切り替えます。 &#10;&#10;配列数式は、いつでも Ctrl + Shift + Enter キーで終了します。Enter キーだけでは終了しません。Ctrl + Shift + Enter キーを押すと、配列に対して関数が計算されます。完了すると、数式が特別なかっこ {} で囲まれます。これらのかっこは、選択したセルが配列数式の一部であることがわかる視覚的な手掛かりです。これらのかっこを自分で入力することはできません。これらのかっこは、Ctrl + Shift + Enter キーを押すと配置されます">
            <a:extLst>
              <a:ext uri="{FF2B5EF4-FFF2-40B4-BE49-F238E27FC236}">
                <a16:creationId xmlns:a16="http://schemas.microsoft.com/office/drawing/2014/main" id="{1445100E-9FA4-4554-952D-ECE7A002EFCE}"/>
              </a:ext>
            </a:extLst>
          </xdr:cNvPr>
          <xdr:cNvSpPr txBox="1"/>
        </xdr:nvSpPr>
        <xdr:spPr>
          <a:xfrm>
            <a:off x="228600" y="699721"/>
            <a:ext cx="5229225" cy="2095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配列数式では、配列の複数のセルに計算を実行できます。上記の例では、配列はセル C33:H34 内の元のデータ セットです。TRANSPOSE 関数は、横方向のセルを縦方向に切り替えます。 </a:t>
            </a: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endParaRPr lang="en-US"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配列数式は、いつでも Ctrl + Shift + Enter キーで終了します。Enter キーだけでは終了しません。Ctrl + Shift + Enter キーを押すと、配列に対して関数が計算されます。完了すると、数式が特別なかっこ {} で囲まれます。これらのかっこは、選択したセルが配列数式の一部であることがわかる視覚的な手掛かりです。これらのかっこを自分で入力することはできません。これらのかっこは、Ctrl + Shift + Enter キーを押すと配置されます。 </a:t>
            </a:r>
          </a:p>
        </xdr:txBody>
      </xdr:sp>
    </xdr:grpSp>
    <xdr:clientData/>
  </xdr:oneCellAnchor>
  <xdr:oneCellAnchor>
    <xdr:from>
      <xdr:col>2</xdr:col>
      <xdr:colOff>31749</xdr:colOff>
      <xdr:row>49</xdr:row>
      <xdr:rowOff>19049</xdr:rowOff>
    </xdr:from>
    <xdr:ext cx="5692775" cy="3114675"/>
    <xdr:grpSp>
      <xdr:nvGrpSpPr>
        <xdr:cNvPr id="67" name="注意点..." descr="注意点...&#10;配列数式を使用するときの留意点が 3 つあります。&#10;&#10;1) 必ず最初に複数のセルを選択し、それらのセルを選択した状態で、配列数式の入力を開始します。重要なのは、最初に複数のセルを選択してから、入力を開始することです。&#10;&#10;2) 配列数式の入力が完了したら、Ctrl + Shift + Enter キーを押します。&#10;&#10;&#10;3) 配列数式を入力すると、その新しい配列を中断することはできません。たとえば、上書きしたり、セルの 1 つだけを削除したりすることはできません。また、その配列内に新しい行や列を挿入することはできません。そのような操作が必要な場合は、配列数式を持つすべてのセルを選択し、Delete キーを押してから、変更を行い、数式を再作成します。">
          <a:extLst>
            <a:ext uri="{FF2B5EF4-FFF2-40B4-BE49-F238E27FC236}">
              <a16:creationId xmlns:a16="http://schemas.microsoft.com/office/drawing/2014/main" id="{E36F1692-1F12-4D37-970B-B97D3C8E2492}"/>
            </a:ext>
          </a:extLst>
        </xdr:cNvPr>
        <xdr:cNvGrpSpPr/>
      </xdr:nvGrpSpPr>
      <xdr:grpSpPr>
        <a:xfrm>
          <a:off x="6419849" y="9925049"/>
          <a:ext cx="5692775" cy="3114675"/>
          <a:chOff x="6403974" y="10344150"/>
          <a:chExt cx="5401291" cy="2819400"/>
        </a:xfrm>
      </xdr:grpSpPr>
      <xdr:sp macro="" textlink="">
        <xdr:nvSpPr>
          <xdr:cNvPr id="68" name="手順" descr="注意点...&#10;配列数式を使用するときの留意点が 3 つあります。&#10;&#10;1) 必ず最初に複数のセルを選択し、それらのセルを選択した状態で、配列数式の入力を開始します。重要なのは、最初に複数のセルを選択してから、入力を開始することです。&#10;&#10;2) 配列数式の入力が完了したら、Ctrl + Shift + Enter キーを押します。&#10;&#10;&#10;3) 配列数式を入力すると、その新しい配列を中断することはできません。たとえば、上書きしたり、セルの 1 つだけを削除したりすることはできません。また、その配列内に新しい行や列を挿入することはできません。そのような操作が必要な場合は、配列数式を持つすべてのセルを選択し、Delete キーを押してから、変更を行い、数式を再作成します。">
            <a:extLst>
              <a:ext uri="{FF2B5EF4-FFF2-40B4-BE49-F238E27FC236}">
                <a16:creationId xmlns:a16="http://schemas.microsoft.com/office/drawing/2014/main" id="{885B4809-7696-414E-9A26-E62218A1C733}"/>
              </a:ext>
            </a:extLst>
          </xdr:cNvPr>
          <xdr:cNvSpPr txBox="1"/>
        </xdr:nvSpPr>
        <xdr:spPr>
          <a:xfrm>
            <a:off x="6705603" y="10344150"/>
            <a:ext cx="5099662" cy="281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注意点...</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配列数式を使用するときの留意点が 3 つあります。 </a:t>
            </a:r>
          </a:p>
          <a:p>
            <a:pPr lvl="0" rtl="0">
              <a:defRPr/>
            </a:pPr>
            <a:endPar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1)</a:t>
            </a: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必ず最初に複数のセルを選択し、それらのセルを選択した状態で、配列数式の入力を開始します。重要なのは、最初に複数のセルを選択してから、入力を開始することです。</a:t>
            </a:r>
          </a:p>
          <a:p>
            <a:pPr lvl="0" rtl="0">
              <a:defRPr/>
            </a:pPr>
            <a:endPar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2)</a:t>
            </a: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配列数式の入力が完了したら、Ctrl + Shift + Enter キーを押します。 </a:t>
            </a:r>
            <a:br>
              <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br>
            <a:endPar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3)</a:t>
            </a: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配列数式を入力すると、その新しい配列を中断することはできません。たとえば、上書きしたり、セルの 1 つだけを削除したりすることはできません。また、その配列内に新しい行や列を挿入することはできません。そのようなことが必要な場合は、配列数式を持つすべてのセルを選択し、Delete キーを押してから、変更を行い、数式を再作成します。</a:t>
            </a:r>
          </a:p>
        </xdr:txBody>
      </xdr:sp>
      <xdr:pic>
        <xdr:nvPicPr>
          <xdr:cNvPr id="69" name="グラフィック 131" descr="歯車が入った頭">
            <a:extLst>
              <a:ext uri="{FF2B5EF4-FFF2-40B4-BE49-F238E27FC236}">
                <a16:creationId xmlns:a16="http://schemas.microsoft.com/office/drawing/2014/main" id="{69B1A057-9738-4105-8308-56280517184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403974" y="10408233"/>
            <a:ext cx="377826" cy="377826"/>
          </a:xfrm>
          <a:prstGeom prst="rect">
            <a:avLst/>
          </a:prstGeom>
        </xdr:spPr>
      </xdr:pic>
    </xdr:grpSp>
    <xdr:clientData/>
  </xdr:oneCellAnchor>
  <xdr:oneCellAnchor>
    <xdr:from>
      <xdr:col>2</xdr:col>
      <xdr:colOff>76200</xdr:colOff>
      <xdr:row>66</xdr:row>
      <xdr:rowOff>28575</xdr:rowOff>
    </xdr:from>
    <xdr:ext cx="5686425" cy="948102"/>
    <xdr:grpSp>
      <xdr:nvGrpSpPr>
        <xdr:cNvPr id="70" name="Excel 談" descr="Excel 談:配列数式は Ctrl + Shift + Enter キーを必要とするため、俗に &quot;CSE 式&quot; とも呼ばれます">
          <a:extLst>
            <a:ext uri="{FF2B5EF4-FFF2-40B4-BE49-F238E27FC236}">
              <a16:creationId xmlns:a16="http://schemas.microsoft.com/office/drawing/2014/main" id="{2BF96E9F-98A0-46E3-AF23-8C6E9C105386}"/>
            </a:ext>
          </a:extLst>
        </xdr:cNvPr>
        <xdr:cNvGrpSpPr/>
      </xdr:nvGrpSpPr>
      <xdr:grpSpPr>
        <a:xfrm>
          <a:off x="6464300" y="13173075"/>
          <a:ext cx="5686425" cy="948102"/>
          <a:chOff x="6448425" y="13201650"/>
          <a:chExt cx="5686425" cy="948102"/>
        </a:xfrm>
      </xdr:grpSpPr>
      <xdr:pic>
        <xdr:nvPicPr>
          <xdr:cNvPr id="71" name="グラフィック 3" descr="人">
            <a:extLst>
              <a:ext uri="{FF2B5EF4-FFF2-40B4-BE49-F238E27FC236}">
                <a16:creationId xmlns:a16="http://schemas.microsoft.com/office/drawing/2014/main" id="{0ACF0F36-0825-47E6-8994-3684D26EF6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15958" y="13339385"/>
            <a:ext cx="249354" cy="249353"/>
          </a:xfrm>
          <a:prstGeom prst="rect">
            <a:avLst/>
          </a:prstGeom>
        </xdr:spPr>
      </xdr:pic>
      <xdr:sp macro="" textlink="">
        <xdr:nvSpPr>
          <xdr:cNvPr id="72" name="吹き出し:円 188" descr="引用符">
            <a:extLst>
              <a:ext uri="{FF2B5EF4-FFF2-40B4-BE49-F238E27FC236}">
                <a16:creationId xmlns:a16="http://schemas.microsoft.com/office/drawing/2014/main" id="{BEF5577A-9854-4122-BDB8-94B5FEA2B267}"/>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n-US">
              <a:latin typeface="Meiryo UI" panose="020B0604030504040204" pitchFamily="50" charset="-128"/>
              <a:ea typeface="Meiryo UI" panose="020B0604030504040204" pitchFamily="50" charset="-128"/>
            </a:endParaRPr>
          </a:p>
        </xdr:txBody>
      </xdr:sp>
      <xdr:sp macro="" textlink="">
        <xdr:nvSpPr>
          <xdr:cNvPr id="73" name="手順" descr="Excel 談&#10;配列数式は Ctrl + Shift + Enter キーを必要とするため、俗に &quot;CSE 式&quot; とも呼ばれます">
            <a:extLst>
              <a:ext uri="{FF2B5EF4-FFF2-40B4-BE49-F238E27FC236}">
                <a16:creationId xmlns:a16="http://schemas.microsoft.com/office/drawing/2014/main" id="{9A018FA6-B9BD-4CE0-8AE4-D9EADD18AD26}"/>
              </a:ext>
            </a:extLst>
          </xdr:cNvPr>
          <xdr:cNvSpPr txBox="1"/>
        </xdr:nvSpPr>
        <xdr:spPr>
          <a:xfrm>
            <a:off x="6695693" y="13201650"/>
            <a:ext cx="5439157"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Excel 談</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配列数式は Ctrl + Shift + Enter キーを必要とするため、俗に "CSE 式" とも呼ばれます。 </a:t>
            </a:r>
          </a:p>
        </xdr:txBody>
      </xdr:sp>
    </xdr:grpSp>
    <xdr:clientData/>
  </xdr:oneCellAnchor>
  <xdr:oneCellAnchor>
    <xdr:from>
      <xdr:col>0</xdr:col>
      <xdr:colOff>323850</xdr:colOff>
      <xdr:row>74</xdr:row>
      <xdr:rowOff>9525</xdr:rowOff>
    </xdr:from>
    <xdr:ext cx="5695950" cy="3238500"/>
    <xdr:grpSp>
      <xdr:nvGrpSpPr>
        <xdr:cNvPr id="74" name="Web 上のその他の情報" descr="Web 上のその他の情報。Web へのリンクが含まれています。&#10;ページのトップへ&#10;次の手順へ">
          <a:extLst>
            <a:ext uri="{FF2B5EF4-FFF2-40B4-BE49-F238E27FC236}">
              <a16:creationId xmlns:a16="http://schemas.microsoft.com/office/drawing/2014/main" id="{30BBFC78-F603-47B0-8B3F-1F482E7CD129}"/>
            </a:ext>
          </a:extLst>
        </xdr:cNvPr>
        <xdr:cNvGrpSpPr/>
      </xdr:nvGrpSpPr>
      <xdr:grpSpPr>
        <a:xfrm>
          <a:off x="323850" y="14678025"/>
          <a:ext cx="5695950" cy="3238500"/>
          <a:chOff x="390525" y="14468475"/>
          <a:chExt cx="5695950" cy="3267075"/>
        </a:xfrm>
      </xdr:grpSpPr>
      <xdr:sp macro="" textlink="">
        <xdr:nvSpPr>
          <xdr:cNvPr id="75" name="四角形 190" descr="背景">
            <a:extLst>
              <a:ext uri="{FF2B5EF4-FFF2-40B4-BE49-F238E27FC236}">
                <a16:creationId xmlns:a16="http://schemas.microsoft.com/office/drawing/2014/main" id="{F48976AE-D4D8-4A5E-B402-4895EB1EF5BE}"/>
              </a:ext>
            </a:extLst>
          </xdr:cNvPr>
          <xdr:cNvSpPr/>
        </xdr:nvSpPr>
        <xdr:spPr>
          <a:xfrm>
            <a:off x="390525" y="14468475"/>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76" name="手順" descr="Web 上のその他の情報">
            <a:extLst>
              <a:ext uri="{FF2B5EF4-FFF2-40B4-BE49-F238E27FC236}">
                <a16:creationId xmlns:a16="http://schemas.microsoft.com/office/drawing/2014/main" id="{BFC7AE24-478A-4C7E-A4DD-789C1A62DD48}"/>
              </a:ext>
            </a:extLst>
          </xdr:cNvPr>
          <xdr:cNvSpPr txBox="1"/>
        </xdr:nvSpPr>
        <xdr:spPr>
          <a:xfrm>
            <a:off x="622273" y="145871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77" name="直線​​コネクタ 192" descr="装飾線">
            <a:extLst>
              <a:ext uri="{FF2B5EF4-FFF2-40B4-BE49-F238E27FC236}">
                <a16:creationId xmlns:a16="http://schemas.microsoft.com/office/drawing/2014/main" id="{A9094CF1-F35E-408B-A827-F64D81F63D28}"/>
              </a:ext>
            </a:extLst>
          </xdr:cNvPr>
          <xdr:cNvCxnSpPr>
            <a:cxnSpLocks/>
          </xdr:cNvCxnSpPr>
        </xdr:nvCxnSpPr>
        <xdr:spPr>
          <a:xfrm>
            <a:off x="625449" y="150945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次へ] ボタン" descr="ページのトップへ。セル A1 へのハイパーリンクが設定されています">
            <a:hlinkClick xmlns:r="http://schemas.openxmlformats.org/officeDocument/2006/relationships" r:id="rId6" tooltip="このワークシートのセル A1 に戻るときに選択します"/>
            <a:extLst>
              <a:ext uri="{FF2B5EF4-FFF2-40B4-BE49-F238E27FC236}">
                <a16:creationId xmlns:a16="http://schemas.microsoft.com/office/drawing/2014/main" id="{DFE11746-E1A3-43DE-9B76-AFC5AFD44C4F}"/>
              </a:ext>
            </a:extLst>
          </xdr:cNvPr>
          <xdr:cNvSpPr/>
        </xdr:nvSpPr>
        <xdr:spPr>
          <a:xfrm>
            <a:off x="625449" y="1697125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79" name="直線​​コネクタ 194" descr="装飾線">
            <a:extLst>
              <a:ext uri="{FF2B5EF4-FFF2-40B4-BE49-F238E27FC236}">
                <a16:creationId xmlns:a16="http://schemas.microsoft.com/office/drawing/2014/main" id="{7DABFF78-ABFA-496F-ACA3-1CBBAAED1066}"/>
              </a:ext>
            </a:extLst>
          </xdr:cNvPr>
          <xdr:cNvCxnSpPr>
            <a:cxnSpLocks/>
          </xdr:cNvCxnSpPr>
        </xdr:nvCxnSpPr>
        <xdr:spPr>
          <a:xfrm>
            <a:off x="625449" y="16725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0C8C9425-E1D2-4E2C-990A-1661D02F3301}"/>
              </a:ext>
            </a:extLst>
          </xdr:cNvPr>
          <xdr:cNvSpPr/>
        </xdr:nvSpPr>
        <xdr:spPr>
          <a:xfrm>
            <a:off x="4684395" y="1716175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81" name="手順" descr="転置 (行と列のデータを入れ替える)。Web へのハイパーリンクが設定されています ">
            <a:hlinkClick xmlns:r="http://schemas.openxmlformats.org/officeDocument/2006/relationships" r:id="rId7" tooltip="転置 (行と列のデータの入れ替え) について Web を参照するときに選択します"/>
            <a:extLst>
              <a:ext uri="{FF2B5EF4-FFF2-40B4-BE49-F238E27FC236}">
                <a16:creationId xmlns:a16="http://schemas.microsoft.com/office/drawing/2014/main" id="{88378E44-C50C-4B34-B64A-56DD017AD026}"/>
              </a:ext>
            </a:extLst>
          </xdr:cNvPr>
          <xdr:cNvSpPr txBox="1"/>
        </xdr:nvSpPr>
        <xdr:spPr>
          <a:xfrm>
            <a:off x="1029308" y="15263324"/>
            <a:ext cx="38093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転置 (行と列のデータを入れ替える)</a:t>
            </a:r>
          </a:p>
        </xdr:txBody>
      </xdr:sp>
      <xdr:pic>
        <xdr:nvPicPr>
          <xdr:cNvPr id="82" name="グラフィック 22" descr="矢印">
            <a:hlinkClick xmlns:r="http://schemas.openxmlformats.org/officeDocument/2006/relationships" r:id="rId7" tooltip="Web で詳細情報を参照するときに選択します"/>
            <a:extLst>
              <a:ext uri="{FF2B5EF4-FFF2-40B4-BE49-F238E27FC236}">
                <a16:creationId xmlns:a16="http://schemas.microsoft.com/office/drawing/2014/main" id="{1BC9B2E8-F17F-42FA-BF6E-4A278FF1141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5168047"/>
            <a:ext cx="454554" cy="448472"/>
          </a:xfrm>
          <a:prstGeom prst="rect">
            <a:avLst/>
          </a:prstGeom>
        </xdr:spPr>
      </xdr:pic>
      <xdr:sp macro="" textlink="">
        <xdr:nvSpPr>
          <xdr:cNvPr id="83" name="手順" descr="TRANPOSE 関数の詳細。Web へのハイパーリンクが設定されています">
            <a:hlinkClick xmlns:r="http://schemas.openxmlformats.org/officeDocument/2006/relationships" r:id="rId10" tooltip="TRANSPOSE 関数について Web を参照するときに選択します"/>
            <a:extLst>
              <a:ext uri="{FF2B5EF4-FFF2-40B4-BE49-F238E27FC236}">
                <a16:creationId xmlns:a16="http://schemas.microsoft.com/office/drawing/2014/main" id="{57527FA5-7E08-4F88-A4B6-EDBD55526801}"/>
              </a:ext>
            </a:extLst>
          </xdr:cNvPr>
          <xdr:cNvSpPr txBox="1"/>
        </xdr:nvSpPr>
        <xdr:spPr>
          <a:xfrm>
            <a:off x="1029308" y="15727931"/>
            <a:ext cx="23425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TRANSPOSE 関数の詳細</a:t>
            </a:r>
          </a:p>
        </xdr:txBody>
      </xdr:sp>
      <xdr:pic>
        <xdr:nvPicPr>
          <xdr:cNvPr id="84" name="グラフィック 22" descr="矢印">
            <a:hlinkClick xmlns:r="http://schemas.openxmlformats.org/officeDocument/2006/relationships" r:id="rId10" tooltip="Web で詳細情報を参照するときに選択します"/>
            <a:extLst>
              <a:ext uri="{FF2B5EF4-FFF2-40B4-BE49-F238E27FC236}">
                <a16:creationId xmlns:a16="http://schemas.microsoft.com/office/drawing/2014/main" id="{BCDC473F-28AF-40B4-A8F5-DA2E4EDD8B6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5625901"/>
            <a:ext cx="454554" cy="448472"/>
          </a:xfrm>
          <a:prstGeom prst="rect">
            <a:avLst/>
          </a:prstGeom>
        </xdr:spPr>
      </xdr:pic>
      <xdr:sp macro="" textlink="">
        <xdr:nvSpPr>
          <xdr:cNvPr id="85" name="手順" descr="配列数式を作成します。Web へのハイパーリンクが設定されています">
            <a:hlinkClick xmlns:r="http://schemas.openxmlformats.org/officeDocument/2006/relationships" r:id="rId11" tooltip="配列数式の作成について Web を参照するときに選択します"/>
            <a:extLst>
              <a:ext uri="{FF2B5EF4-FFF2-40B4-BE49-F238E27FC236}">
                <a16:creationId xmlns:a16="http://schemas.microsoft.com/office/drawing/2014/main" id="{F0F4274B-CE03-491B-8D45-F9E8F8E8F20A}"/>
              </a:ext>
            </a:extLst>
          </xdr:cNvPr>
          <xdr:cNvSpPr txBox="1"/>
        </xdr:nvSpPr>
        <xdr:spPr>
          <a:xfrm>
            <a:off x="1029308" y="16195097"/>
            <a:ext cx="17424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配列数式を作成する</a:t>
            </a:r>
          </a:p>
        </xdr:txBody>
      </xdr:sp>
      <xdr:pic>
        <xdr:nvPicPr>
          <xdr:cNvPr id="86"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82D8E103-0357-4D95-90A9-A7903635705E}"/>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602028" y="16093067"/>
            <a:ext cx="454554" cy="448472"/>
          </a:xfrm>
          <a:prstGeom prst="rect">
            <a:avLst/>
          </a:prstGeom>
        </xdr:spPr>
      </xdr:pic>
    </xdr:grpSp>
    <xdr:clientData/>
  </xdr:oneCellAnchor>
  <xdr:absoluteAnchor>
    <xdr:pos x="4552950" y="2385912"/>
    <xdr:ext cx="544973" cy="562092"/>
    <xdr:grpSp>
      <xdr:nvGrpSpPr>
        <xdr:cNvPr id="87" name="[貼り付け] ボタン" descr="[貼り付け] ボタンと矢印">
          <a:extLst>
            <a:ext uri="{FF2B5EF4-FFF2-40B4-BE49-F238E27FC236}">
              <a16:creationId xmlns:a16="http://schemas.microsoft.com/office/drawing/2014/main" id="{6A61720A-FD83-4063-B4E3-8B745559D4B5}"/>
            </a:ext>
          </a:extLst>
        </xdr:cNvPr>
        <xdr:cNvGrpSpPr/>
      </xdr:nvGrpSpPr>
      <xdr:grpSpPr>
        <a:xfrm>
          <a:off x="4552950" y="2385912"/>
          <a:ext cx="544973" cy="562092"/>
          <a:chOff x="4838700" y="2376387"/>
          <a:chExt cx="544973" cy="562092"/>
        </a:xfrm>
      </xdr:grpSpPr>
      <xdr:pic>
        <xdr:nvPicPr>
          <xdr:cNvPr id="88" name="図 87">
            <a:extLst>
              <a:ext uri="{FF2B5EF4-FFF2-40B4-BE49-F238E27FC236}">
                <a16:creationId xmlns:a16="http://schemas.microsoft.com/office/drawing/2014/main" id="{EE42352A-9861-4DD9-9A3F-4BF85D9F1999}"/>
              </a:ext>
            </a:extLst>
          </xdr:cNvPr>
          <xdr:cNvPicPr>
            <a:picLocks noChangeAspect="1"/>
          </xdr:cNvPicPr>
        </xdr:nvPicPr>
        <xdr:blipFill>
          <a:blip xmlns:r="http://schemas.openxmlformats.org/officeDocument/2006/relationships" r:embed="rId12"/>
          <a:stretch>
            <a:fillRect/>
          </a:stretch>
        </xdr:blipFill>
        <xdr:spPr>
          <a:xfrm>
            <a:off x="4838700" y="2376387"/>
            <a:ext cx="409524" cy="562092"/>
          </a:xfrm>
          <a:prstGeom prst="rect">
            <a:avLst/>
          </a:prstGeom>
          <a:ln>
            <a:solidFill>
              <a:schemeClr val="bg1">
                <a:lumMod val="75000"/>
              </a:schemeClr>
            </a:solidFill>
          </a:ln>
        </xdr:spPr>
      </xdr:pic>
      <xdr:sp macro="" textlink="">
        <xdr:nvSpPr>
          <xdr:cNvPr id="89" name="円弧 88" descr="矢印">
            <a:extLst>
              <a:ext uri="{FF2B5EF4-FFF2-40B4-BE49-F238E27FC236}">
                <a16:creationId xmlns:a16="http://schemas.microsoft.com/office/drawing/2014/main" id="{3CDE610B-85FE-4E53-93B7-6E572F57AEA3}"/>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grpSp>
    <xdr:clientData/>
  </xdr:absoluteAnchor>
  <xdr:oneCellAnchor>
    <xdr:from>
      <xdr:col>5</xdr:col>
      <xdr:colOff>304800</xdr:colOff>
      <xdr:row>7</xdr:row>
      <xdr:rowOff>142875</xdr:rowOff>
    </xdr:from>
    <xdr:ext cx="2019300" cy="1714500"/>
    <xdr:grpSp>
      <xdr:nvGrpSpPr>
        <xdr:cNvPr id="90" name="専門的なヒント" descr="専門的なヒント:[形式を選択して貼り付け] のショートカット キーは、Ctrl + Alt + V キーです">
          <a:extLst>
            <a:ext uri="{FF2B5EF4-FFF2-40B4-BE49-F238E27FC236}">
              <a16:creationId xmlns:a16="http://schemas.microsoft.com/office/drawing/2014/main" id="{BEAD4BB8-5C57-4044-8358-218702914365}"/>
            </a:ext>
          </a:extLst>
        </xdr:cNvPr>
        <xdr:cNvGrpSpPr/>
      </xdr:nvGrpSpPr>
      <xdr:grpSpPr>
        <a:xfrm>
          <a:off x="8978900" y="2047875"/>
          <a:ext cx="2019300" cy="1714500"/>
          <a:chOff x="8448675" y="2143125"/>
          <a:chExt cx="2019300" cy="1714500"/>
        </a:xfrm>
      </xdr:grpSpPr>
      <xdr:pic>
        <xdr:nvPicPr>
          <xdr:cNvPr id="91" name="グラフィック 2" descr="フクロウ">
            <a:extLst>
              <a:ext uri="{FF2B5EF4-FFF2-40B4-BE49-F238E27FC236}">
                <a16:creationId xmlns:a16="http://schemas.microsoft.com/office/drawing/2014/main" id="{DABDF99A-1102-4283-B452-170C6D176EA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48675" y="2170284"/>
            <a:ext cx="444647" cy="444647"/>
          </a:xfrm>
          <a:prstGeom prst="rect">
            <a:avLst/>
          </a:prstGeom>
        </xdr:spPr>
      </xdr:pic>
      <xdr:sp macro="" textlink="">
        <xdr:nvSpPr>
          <xdr:cNvPr id="92" name="手順" descr="専門的なヒント&#10;[形式を選択して貼り付け] のショートカット キーは、Ctrl + Alt + V キーです">
            <a:extLst>
              <a:ext uri="{FF2B5EF4-FFF2-40B4-BE49-F238E27FC236}">
                <a16:creationId xmlns:a16="http://schemas.microsoft.com/office/drawing/2014/main" id="{6722D122-7ACA-47BC-9E96-A968117D557A}"/>
              </a:ext>
            </a:extLst>
          </xdr:cNvPr>
          <xdr:cNvSpPr txBox="1"/>
        </xdr:nvSpPr>
        <xdr:spPr>
          <a:xfrm>
            <a:off x="8782052" y="2143125"/>
            <a:ext cx="1685923"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専門的なヒント</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[形式を選択して貼り付け] のショートカット キーは、Ctrl + Alt + V キーです。</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13</xdr:row>
      <xdr:rowOff>190498</xdr:rowOff>
    </xdr:from>
    <xdr:ext cx="4019549" cy="2095500"/>
    <xdr:grpSp>
      <xdr:nvGrpSpPr>
        <xdr:cNvPr id="2" name="特別課題" descr="特別課題:手順 5 が完了したら、2 列のアルファベット順の並べ替えを試してください。手順は次のとおりです。最初に部門をアルファベット順に並べ替えます (左側の手順 1)。次に、[データ]、[並べ替え] の順にクリックします。第 2 レベルとしてカテゴリを追加します。[OK] をクリックすると、部門が並べ替えられ、各部門内でもカテゴリ行がアルファベット順に並べ替えられます。">
          <a:extLst>
            <a:ext uri="{FF2B5EF4-FFF2-40B4-BE49-F238E27FC236}">
              <a16:creationId xmlns:a16="http://schemas.microsoft.com/office/drawing/2014/main" id="{F084B5D8-68D2-4A2D-A0D4-92C5F522E728}"/>
            </a:ext>
          </a:extLst>
        </xdr:cNvPr>
        <xdr:cNvGrpSpPr/>
      </xdr:nvGrpSpPr>
      <xdr:grpSpPr>
        <a:xfrm>
          <a:off x="6388100" y="3238498"/>
          <a:ext cx="4019549" cy="2095500"/>
          <a:chOff x="7248525" y="3467099"/>
          <a:chExt cx="4019549" cy="1827173"/>
        </a:xfrm>
      </xdr:grpSpPr>
      <xdr:sp macro="" textlink="">
        <xdr:nvSpPr>
          <xdr:cNvPr id="3" name="手順" descr="特別課題&#10;手順 5 が完了したら、2 列のアルファベット順の並べ替えを試してください。手順は次のとおりです。最初に部門をアルファベット順に並べ替えます (左側の手順 1)。次に、[データ]、[並べ替え] の順にクリックします。第 2 レベルとしてカテゴリを追加します。[OK] をクリックすると、部門が並べ替えられ、各部門内でもカテゴリ行がアルファベット順に並べ替えられます。">
            <a:extLst>
              <a:ext uri="{FF2B5EF4-FFF2-40B4-BE49-F238E27FC236}">
                <a16:creationId xmlns:a16="http://schemas.microsoft.com/office/drawing/2014/main" id="{5D506A85-9690-4EF6-9F3B-6B585B745F4F}"/>
              </a:ext>
            </a:extLst>
          </xdr:cNvPr>
          <xdr:cNvSpPr txBox="1"/>
        </xdr:nvSpPr>
        <xdr:spPr>
          <a:xfrm>
            <a:off x="7608105" y="3467099"/>
            <a:ext cx="3659969" cy="1827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手順 5 が完了したら、2 列のアルファベット順の並べ替えを試してください。</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手順は次のとおりです。最初に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部門] </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をアルファベット順に並べ替えます (左側の手順 1)。次に、[</a:t>
            </a:r>
            <a:r>
              <a:rPr lang="ja-JP" altLang="en-US"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ホーム</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en-US" altLang="ja-JP"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JP" altLang="en-US"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並べ替えとフィルター</a:t>
            </a:r>
            <a:r>
              <a:rPr lang="en-US" altLang="ja-JP"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JP" altLang="en-US"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a:t>
            </a:r>
            <a:r>
              <a:rPr lang="ja-JP" altLang="en-US"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ユーザー設定の並べ替え</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の順にクリックします。第 2 レベルとして</a:t>
            </a:r>
            <a:r>
              <a:rPr lang="en-US" alt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カテゴリ</a:t>
            </a:r>
            <a:r>
              <a:rPr lang="en-US" alt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を追加します。[OK] をクリックすると、[</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部門] </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が並べ替えられ、各部門内でも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カテゴリ] </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行がアルファベット順に並べ替えられます。 </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4" name="グラフィック 263" descr="リボン">
            <a:extLst>
              <a:ext uri="{FF2B5EF4-FFF2-40B4-BE49-F238E27FC236}">
                <a16:creationId xmlns:a16="http://schemas.microsoft.com/office/drawing/2014/main" id="{9C10160D-E8D3-4E9D-AEC4-8371058E2D2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oneCellAnchor>
  <xdr:oneCellAnchor>
    <xdr:from>
      <xdr:col>0</xdr:col>
      <xdr:colOff>333375</xdr:colOff>
      <xdr:row>0</xdr:row>
      <xdr:rowOff>266699</xdr:rowOff>
    </xdr:from>
    <xdr:ext cx="5695950" cy="5324475"/>
    <xdr:grpSp>
      <xdr:nvGrpSpPr>
        <xdr:cNvPr id="5" name="簡単な並べ替えとフィルター" descr="簡単な並べ替えとフィルター&#10;部門をアルファベット順にするとします。[部門] 列をクリックし、[データ]、[昇順] の順にクリックします。&#10;12 月の金額を降順に並べ替えます。[12 月] 列の任意のセルをクリックし、[データ]、[降順] の順にクリックします。&#10;ここで、[パン類] 行のみが表示されるようにデータをフィルター処理します。Ctrl + A キーを押してすべてのセルを選択し、[データ]、[フィルター] の順にクリックします。&#10;先頭の行にフィルター ボタンが表示されます。[部門] セルのフィルター ボタンをクリックし、[すべて選択] チェック ボックスをクリックしてオフにします。その後、[パン類] をクリックしてオンにします。&#10;[OK] をクリックすると、[パン類] 行のみが表示されます。次に、[部門] のフィルター ボタンをクリックし、[&quot;部門&quot; からフィルターをクリア] をクリックして、フィルターをクリアします。&#10;さらに詳しく&#10;次の手順へ">
          <a:extLst>
            <a:ext uri="{FF2B5EF4-FFF2-40B4-BE49-F238E27FC236}">
              <a16:creationId xmlns:a16="http://schemas.microsoft.com/office/drawing/2014/main" id="{6E5A5E3E-1AC7-4B70-9A5C-299648E61F60}"/>
            </a:ext>
          </a:extLst>
        </xdr:cNvPr>
        <xdr:cNvGrpSpPr/>
      </xdr:nvGrpSpPr>
      <xdr:grpSpPr>
        <a:xfrm>
          <a:off x="333375" y="266699"/>
          <a:ext cx="5695950" cy="5324475"/>
          <a:chOff x="333375" y="266699"/>
          <a:chExt cx="5695950" cy="5324475"/>
        </a:xfrm>
      </xdr:grpSpPr>
      <xdr:sp macro="" textlink="">
        <xdr:nvSpPr>
          <xdr:cNvPr id="6" name="四角形 77" descr="背景">
            <a:extLst>
              <a:ext uri="{FF2B5EF4-FFF2-40B4-BE49-F238E27FC236}">
                <a16:creationId xmlns:a16="http://schemas.microsoft.com/office/drawing/2014/main" id="{0DB58348-1F9B-48EA-9961-C1ACA4E88E2E}"/>
              </a:ext>
            </a:extLst>
          </xdr:cNvPr>
          <xdr:cNvSpPr/>
        </xdr:nvSpPr>
        <xdr:spPr>
          <a:xfrm>
            <a:off x="333375" y="266699"/>
            <a:ext cx="5695950" cy="53244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7" name="手順" descr="簡単な並べ替えとフィルター">
            <a:extLst>
              <a:ext uri="{FF2B5EF4-FFF2-40B4-BE49-F238E27FC236}">
                <a16:creationId xmlns:a16="http://schemas.microsoft.com/office/drawing/2014/main" id="{0384EDEF-4DD0-4C0D-97F0-DC01F2E33CA5}"/>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簡単な並べ替えとフィルター</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8" name="直線​​コネクタ 79" descr="装飾線">
            <a:extLst>
              <a:ext uri="{FF2B5EF4-FFF2-40B4-BE49-F238E27FC236}">
                <a16:creationId xmlns:a16="http://schemas.microsoft.com/office/drawing/2014/main" id="{B0E527D9-B82E-4090-9291-4D8D30A9F5F3}"/>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 name="[次へ] ボタン" descr="さらに詳しく">
            <a:extLst>
              <a:ext uri="{FF2B5EF4-FFF2-40B4-BE49-F238E27FC236}">
                <a16:creationId xmlns:a16="http://schemas.microsoft.com/office/drawing/2014/main" id="{CE14065E-A3DB-4ED3-8370-1A2ACA867CAB}"/>
              </a:ext>
            </a:extLst>
          </xdr:cNvPr>
          <xdr:cNvSpPr/>
        </xdr:nvSpPr>
        <xdr:spPr>
          <a:xfrm>
            <a:off x="568299" y="4766432"/>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10" name="直線​​コネクタ 81" descr="装飾線">
            <a:extLst>
              <a:ext uri="{FF2B5EF4-FFF2-40B4-BE49-F238E27FC236}">
                <a16:creationId xmlns:a16="http://schemas.microsoft.com/office/drawing/2014/main" id="{3C525B60-84E7-49DE-868C-C728119C65DE}"/>
              </a:ext>
            </a:extLst>
          </xdr:cNvPr>
          <xdr:cNvCxnSpPr>
            <a:cxnSpLocks/>
          </xdr:cNvCxnSpPr>
        </xdr:nvCxnSpPr>
        <xdr:spPr>
          <a:xfrm>
            <a:off x="568299" y="4505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99752AA9-F0AE-4B80-B174-680896E5B01E}"/>
              </a:ext>
            </a:extLst>
          </xdr:cNvPr>
          <xdr:cNvSpPr/>
        </xdr:nvSpPr>
        <xdr:spPr>
          <a:xfrm>
            <a:off x="4627245" y="476643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12" name="手順" descr="部門をアルファベット順にするとします。[部門] 列をクリックし、[データ]、[昇順] の順にクリックします">
            <a:extLst>
              <a:ext uri="{FF2B5EF4-FFF2-40B4-BE49-F238E27FC236}">
                <a16:creationId xmlns:a16="http://schemas.microsoft.com/office/drawing/2014/main" id="{D8E2CF36-4F10-4231-8B47-C18348BE07A7}"/>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部門をアルファベット順にするとします。[部門] 列をクリックし、[</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ホーム</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並べ替えとフィルター</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昇順</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 </a:t>
            </a:r>
          </a:p>
        </xdr:txBody>
      </xdr:sp>
      <xdr:sp macro="" textlink="">
        <xdr:nvSpPr>
          <xdr:cNvPr id="13" name="円 84" descr="1">
            <a:extLst>
              <a:ext uri="{FF2B5EF4-FFF2-40B4-BE49-F238E27FC236}">
                <a16:creationId xmlns:a16="http://schemas.microsoft.com/office/drawing/2014/main" id="{5A3AC481-3862-4787-A6F6-901C84E40E75}"/>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4" name="手順" descr="12 月の金額を降順に並べ替えます。[12 月] 列の任意のセルをクリックし、[データ]、[降順] の順にクリックします">
            <a:extLst>
              <a:ext uri="{FF2B5EF4-FFF2-40B4-BE49-F238E27FC236}">
                <a16:creationId xmlns:a16="http://schemas.microsoft.com/office/drawing/2014/main" id="{8B81E56D-154C-42AC-ADFA-F98726A502D2}"/>
              </a:ext>
            </a:extLst>
          </xdr:cNvPr>
          <xdr:cNvSpPr txBox="1"/>
        </xdr:nvSpPr>
        <xdr:spPr>
          <a:xfrm>
            <a:off x="972157" y="1614577"/>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12月の金額を降順に並べ替えます。[12月] 列の任意のセルをクリックし、[</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ホーム</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並べ替えとフィルター</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降順</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 </a:t>
            </a:r>
          </a:p>
        </xdr:txBody>
      </xdr:sp>
      <xdr:sp macro="" textlink="">
        <xdr:nvSpPr>
          <xdr:cNvPr id="15" name="円 86" descr="2">
            <a:extLst>
              <a:ext uri="{FF2B5EF4-FFF2-40B4-BE49-F238E27FC236}">
                <a16:creationId xmlns:a16="http://schemas.microsoft.com/office/drawing/2014/main" id="{B48868B8-5EA0-4DB0-8589-00D92BADD60D}"/>
              </a:ext>
            </a:extLst>
          </xdr:cNvPr>
          <xdr:cNvSpPr/>
        </xdr:nvSpPr>
        <xdr:spPr>
          <a:xfrm>
            <a:off x="565124" y="157207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6" name="手順" descr="ここで、[パン類] 行のみが表示されるようにデータをフィルター処理します。Ctrl + A キーを押してすべてのセルを選択し、[データ]、[フィルター] の順にクリックします&#10;">
            <a:extLst>
              <a:ext uri="{FF2B5EF4-FFF2-40B4-BE49-F238E27FC236}">
                <a16:creationId xmlns:a16="http://schemas.microsoft.com/office/drawing/2014/main" id="{06803D00-4E0F-4E4B-8F17-942E89771380}"/>
              </a:ext>
            </a:extLst>
          </xdr:cNvPr>
          <xdr:cNvSpPr txBox="1"/>
        </xdr:nvSpPr>
        <xdr:spPr>
          <a:xfrm>
            <a:off x="972158" y="2140282"/>
            <a:ext cx="4809516" cy="75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ここで、[パン類] 行のみが表示されるようにデータをフィルター処理します。Ctrl + A キーを押してすべてのセルを選択し、[</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ホーム</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並べ替えとフィルター</a:t>
            </a:r>
            <a:r>
              <a:rPr lang="en-US" altLang="ja-JP"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フィルター</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 </a:t>
            </a:r>
          </a:p>
        </xdr:txBody>
      </xdr:sp>
      <xdr:sp macro="" textlink="">
        <xdr:nvSpPr>
          <xdr:cNvPr id="17" name="円 88" descr="3">
            <a:extLst>
              <a:ext uri="{FF2B5EF4-FFF2-40B4-BE49-F238E27FC236}">
                <a16:creationId xmlns:a16="http://schemas.microsoft.com/office/drawing/2014/main" id="{6073EA71-D8D5-4C73-8CD7-5590AEDA8C89}"/>
              </a:ext>
            </a:extLst>
          </xdr:cNvPr>
          <xdr:cNvSpPr/>
        </xdr:nvSpPr>
        <xdr:spPr>
          <a:xfrm>
            <a:off x="565124" y="209778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8" name="手順" descr="先頭の行にフィルター ボタンが表示されます。[部門] セルのフィルター ボタンをクリックし、[すべて選択] チェック ボックスをクリックしてオフにします。その後、[パン類] をクリックしてオンにします">
            <a:extLst>
              <a:ext uri="{FF2B5EF4-FFF2-40B4-BE49-F238E27FC236}">
                <a16:creationId xmlns:a16="http://schemas.microsoft.com/office/drawing/2014/main" id="{52E1E042-D07B-4F5A-97E2-5E50E2D89EB0}"/>
              </a:ext>
            </a:extLst>
          </xdr:cNvPr>
          <xdr:cNvSpPr txBox="1"/>
        </xdr:nvSpPr>
        <xdr:spPr>
          <a:xfrm>
            <a:off x="972158" y="2884006"/>
            <a:ext cx="4809516" cy="764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先頭の行にフィルター ボタンが表示されます。[</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部門</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セルのフィルター ボタン</a:t>
            </a:r>
            <a:r>
              <a:rPr lang="en-US" alt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をクリックし、[</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すべて選択</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チェック ボックスをクリックしてオフにします。その後、[</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パン類</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をクリックしてオンにします。</a:t>
            </a:r>
            <a:endParaRPr kumimoji="0" lang="en-US" sz="105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9" name="円 90" descr="4">
            <a:extLst>
              <a:ext uri="{FF2B5EF4-FFF2-40B4-BE49-F238E27FC236}">
                <a16:creationId xmlns:a16="http://schemas.microsoft.com/office/drawing/2014/main" id="{D30FDFEF-BD8E-468E-A98B-42CE6A1C4D7F}"/>
              </a:ext>
            </a:extLst>
          </xdr:cNvPr>
          <xdr:cNvSpPr/>
        </xdr:nvSpPr>
        <xdr:spPr>
          <a:xfrm>
            <a:off x="565124" y="284150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20" name="手順" descr="[OK] をクリックすると、[パン類] 行のみが表示されます。次に、[部門] のフィルター ボタンをクリックし、[&quot;部門&quot; からフィルターをクリア] をクリックして、フィルターをクリアします。">
            <a:extLst>
              <a:ext uri="{FF2B5EF4-FFF2-40B4-BE49-F238E27FC236}">
                <a16:creationId xmlns:a16="http://schemas.microsoft.com/office/drawing/2014/main" id="{E433963B-6966-4E71-81EA-C3C037A119AD}"/>
              </a:ext>
            </a:extLst>
          </xdr:cNvPr>
          <xdr:cNvSpPr txBox="1"/>
        </xdr:nvSpPr>
        <xdr:spPr>
          <a:xfrm>
            <a:off x="972158" y="3649332"/>
            <a:ext cx="4695217" cy="75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をクリックすると、[パン類] 行のみが表示されます。次に、[部門] のフィルター ボタン</a:t>
            </a:r>
            <a:r>
              <a:rPr lang="en-US" alt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をクリックし、[</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フィルター</a:t>
            </a:r>
            <a:r>
              <a:rPr lang="ja-JP" altLang="en-US"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の</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クリア</a:t>
            </a:r>
            <a:r>
              <a:rPr lang="ja"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をクリックして、フィルターをクリアします。</a:t>
            </a:r>
            <a:endParaRPr lang="en-US" sz="105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1" name="円 92" descr="5">
            <a:extLst>
              <a:ext uri="{FF2B5EF4-FFF2-40B4-BE49-F238E27FC236}">
                <a16:creationId xmlns:a16="http://schemas.microsoft.com/office/drawing/2014/main" id="{DC539350-BBE3-48F8-B0A5-1B251C200ABA}"/>
              </a:ext>
            </a:extLst>
          </xdr:cNvPr>
          <xdr:cNvSpPr/>
        </xdr:nvSpPr>
        <xdr:spPr>
          <a:xfrm>
            <a:off x="565124" y="36068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pic>
        <xdr:nvPicPr>
          <xdr:cNvPr id="22" name="図 21" descr="フィルター ボタン">
            <a:extLst>
              <a:ext uri="{FF2B5EF4-FFF2-40B4-BE49-F238E27FC236}">
                <a16:creationId xmlns:a16="http://schemas.microsoft.com/office/drawing/2014/main" id="{E89B8DE8-ADD2-468F-BE89-1785864D1588}"/>
              </a:ext>
            </a:extLst>
          </xdr:cNvPr>
          <xdr:cNvPicPr>
            <a:picLocks noChangeAspect="1"/>
          </xdr:cNvPicPr>
        </xdr:nvPicPr>
        <xdr:blipFill rotWithShape="1">
          <a:blip xmlns:r="http://schemas.openxmlformats.org/officeDocument/2006/relationships" r:embed="rId4"/>
          <a:srcRect l="16000" t="17242" r="15000" b="24137"/>
          <a:stretch/>
        </xdr:blipFill>
        <xdr:spPr>
          <a:xfrm>
            <a:off x="1327627" y="3976435"/>
            <a:ext cx="140102" cy="138072"/>
          </a:xfrm>
          <a:prstGeom prst="rect">
            <a:avLst/>
          </a:prstGeom>
        </xdr:spPr>
      </xdr:pic>
      <xdr:pic>
        <xdr:nvPicPr>
          <xdr:cNvPr id="23" name="図 22" descr="フィルター ボタン">
            <a:extLst>
              <a:ext uri="{FF2B5EF4-FFF2-40B4-BE49-F238E27FC236}">
                <a16:creationId xmlns:a16="http://schemas.microsoft.com/office/drawing/2014/main" id="{43E5CE8A-3106-44DB-8364-0CA3946E9292}"/>
              </a:ext>
            </a:extLst>
          </xdr:cNvPr>
          <xdr:cNvPicPr>
            <a:picLocks noChangeAspect="1"/>
          </xdr:cNvPicPr>
        </xdr:nvPicPr>
        <xdr:blipFill rotWithShape="1">
          <a:blip xmlns:r="http://schemas.openxmlformats.org/officeDocument/2006/relationships" r:embed="rId4"/>
          <a:srcRect l="16000" t="17242" r="15000" b="24137"/>
          <a:stretch/>
        </xdr:blipFill>
        <xdr:spPr>
          <a:xfrm>
            <a:off x="5032852" y="2985835"/>
            <a:ext cx="140102" cy="138072"/>
          </a:xfrm>
          <a:prstGeom prst="rect">
            <a:avLst/>
          </a:prstGeom>
        </xdr:spPr>
      </xdr:pic>
    </xdr:grpSp>
    <xdr:clientData/>
  </xdr:oneCellAnchor>
  <xdr:oneCellAnchor>
    <xdr:from>
      <xdr:col>0</xdr:col>
      <xdr:colOff>333375</xdr:colOff>
      <xdr:row>29</xdr:row>
      <xdr:rowOff>171450</xdr:rowOff>
    </xdr:from>
    <xdr:ext cx="5695950" cy="2838449"/>
    <xdr:grpSp>
      <xdr:nvGrpSpPr>
        <xdr:cNvPr id="24" name="日付や色でも並べ替える" descr="日付や色でも並べ替える&#10;Excel には、並べ替えの方法が多数あります。ここでは、さらに 2 つの並べ替え方法を紹介しますが、今回は右クリック メニューを使用します。&#10;日付を順番に並べるとします。そのため、日付を右クリックし、&#10;[並べ替え]、[昇順] の順にクリックします。行が [費用日付] の昇順で並べ替えられます。&#10;3 つのセルが黄色で塗りつぶされました。その色で行を並べ替えることができます。黄色のセルを右クリックし、[並べ替え]、[選択したセルの色を上に表示] の順にクリックします。&#10;">
          <a:extLst>
            <a:ext uri="{FF2B5EF4-FFF2-40B4-BE49-F238E27FC236}">
              <a16:creationId xmlns:a16="http://schemas.microsoft.com/office/drawing/2014/main" id="{28BF935A-F6E9-4E24-8A99-C4AFFCF27963}"/>
            </a:ext>
          </a:extLst>
        </xdr:cNvPr>
        <xdr:cNvGrpSpPr/>
      </xdr:nvGrpSpPr>
      <xdr:grpSpPr>
        <a:xfrm>
          <a:off x="333375" y="6267450"/>
          <a:ext cx="5695950" cy="2838449"/>
          <a:chOff x="0" y="-9524"/>
          <a:chExt cx="5695950" cy="2838449"/>
        </a:xfrm>
      </xdr:grpSpPr>
      <xdr:sp macro="" textlink="">
        <xdr:nvSpPr>
          <xdr:cNvPr id="25" name="四角形 106" descr="背景">
            <a:extLst>
              <a:ext uri="{FF2B5EF4-FFF2-40B4-BE49-F238E27FC236}">
                <a16:creationId xmlns:a16="http://schemas.microsoft.com/office/drawing/2014/main" id="{29062BAA-F84C-4959-9823-65C81199C5CB}"/>
              </a:ext>
            </a:extLst>
          </xdr:cNvPr>
          <xdr:cNvSpPr/>
        </xdr:nvSpPr>
        <xdr:spPr>
          <a:xfrm>
            <a:off x="0" y="-9524"/>
            <a:ext cx="5695950" cy="28384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6" name="手順" descr="日付や色でも並べ替える">
            <a:extLst>
              <a:ext uri="{FF2B5EF4-FFF2-40B4-BE49-F238E27FC236}">
                <a16:creationId xmlns:a16="http://schemas.microsoft.com/office/drawing/2014/main" id="{F6924FCB-B783-4884-8D1E-DBFA6B7C287C}"/>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日付や色でも並べ替える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7" name="直線​​コネクタ 108" descr="装飾線">
            <a:extLst>
              <a:ext uri="{FF2B5EF4-FFF2-40B4-BE49-F238E27FC236}">
                <a16:creationId xmlns:a16="http://schemas.microsoft.com/office/drawing/2014/main" id="{E6B6455E-8EB3-436D-A653-40CA2A01A07E}"/>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109" descr="装飾線">
            <a:extLst>
              <a:ext uri="{FF2B5EF4-FFF2-40B4-BE49-F238E27FC236}">
                <a16:creationId xmlns:a16="http://schemas.microsoft.com/office/drawing/2014/main" id="{B5616359-F1A9-471C-81DD-A1342B523F8E}"/>
              </a:ext>
            </a:extLst>
          </xdr:cNvPr>
          <xdr:cNvCxnSpPr>
            <a:cxnSpLocks/>
          </xdr:cNvCxnSpPr>
        </xdr:nvCxnSpPr>
        <xdr:spPr>
          <a:xfrm>
            <a:off x="234924" y="26003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手順" descr="Excel には、並べ替えの方法が多数あります。ここでは、さらに 2 つの並べ替え方法を紹介しますが、今回は右クリック メニューを使用します。">
            <a:extLst>
              <a:ext uri="{FF2B5EF4-FFF2-40B4-BE49-F238E27FC236}">
                <a16:creationId xmlns:a16="http://schemas.microsoft.com/office/drawing/2014/main" id="{15CE65C1-3C06-408C-8AC2-8FA1F9FDA97E}"/>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には、並べ替えの方法が多数あります。ここでは、さらに 2 つの並べ替え方法を紹介しますが、今回は右クリック メニューを使用します。</a:t>
            </a:r>
          </a:p>
        </xdr:txBody>
      </xdr:sp>
      <xdr:sp macro="" textlink="">
        <xdr:nvSpPr>
          <xdr:cNvPr id="30" name="手順" descr="日付を順番に並べるとします。そのため、日付を右クリックし、&#10;[並べ替え]、[昇順] の順にクリックします。行が費用日付の昇順で並べ替えられます。">
            <a:extLst>
              <a:ext uri="{FF2B5EF4-FFF2-40B4-BE49-F238E27FC236}">
                <a16:creationId xmlns:a16="http://schemas.microsoft.com/office/drawing/2014/main" id="{A5CB3AB6-006D-4B95-A627-52C577418109}"/>
              </a:ext>
            </a:extLst>
          </xdr:cNvPr>
          <xdr:cNvSpPr txBox="1"/>
        </xdr:nvSpPr>
        <xdr:spPr>
          <a:xfrm>
            <a:off x="638783" y="13164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日付を順番に並べるとします。そのため、日付を右クリックし、</a:t>
            </a:r>
            <a:r>
              <a:rPr lang="ja" sz="1050" b="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並べ替え</a:t>
            </a:r>
            <a:r>
              <a:rPr lang="ja" sz="1050" b="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昇順</a:t>
            </a:r>
            <a:r>
              <a:rPr lang="ja" sz="1050">
                <a:latin typeface="Meiryo UI" panose="020B0604030504040204" pitchFamily="50" charset="-128"/>
                <a:ea typeface="Meiryo UI" panose="020B0604030504040204" pitchFamily="50" charset="-128"/>
                <a:cs typeface="Segoe UI" panose="020B0502040204020203" pitchFamily="34" charset="0"/>
              </a:rPr>
              <a:t>] の順にクリックします。行が [費用日付] の昇順で並べ替えられます。</a:t>
            </a:r>
          </a:p>
        </xdr:txBody>
      </xdr:sp>
      <xdr:sp macro="" textlink="">
        <xdr:nvSpPr>
          <xdr:cNvPr id="31" name="円 112" descr="1">
            <a:extLst>
              <a:ext uri="{FF2B5EF4-FFF2-40B4-BE49-F238E27FC236}">
                <a16:creationId xmlns:a16="http://schemas.microsoft.com/office/drawing/2014/main" id="{45CC378B-66CD-4E60-9A0F-51198DA39403}"/>
              </a:ext>
            </a:extLst>
          </xdr:cNvPr>
          <xdr:cNvSpPr/>
        </xdr:nvSpPr>
        <xdr:spPr>
          <a:xfrm>
            <a:off x="231749" y="12739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32" name="手順" descr="3 つのセルが黄色で塗りつぶされました。その色で行を並べ替えることができます。黄色のセルを右クリックし、[並べ替え]、[選択したセルの色を上に表示] の順にクリックします。">
            <a:extLst>
              <a:ext uri="{FF2B5EF4-FFF2-40B4-BE49-F238E27FC236}">
                <a16:creationId xmlns:a16="http://schemas.microsoft.com/office/drawing/2014/main" id="{FF3E71DE-C9B4-4A9F-8E4F-AC198EFD44BC}"/>
              </a:ext>
            </a:extLst>
          </xdr:cNvPr>
          <xdr:cNvSpPr txBox="1"/>
        </xdr:nvSpPr>
        <xdr:spPr>
          <a:xfrm>
            <a:off x="638782" y="1864313"/>
            <a:ext cx="4809517" cy="638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3 つのセルが黄色で塗りつぶされました。その色で行を並べ替えることができます。黄色のセルを右クリックし、[</a:t>
            </a:r>
            <a:r>
              <a:rPr lang="ja" sz="1050" b="1">
                <a:latin typeface="Meiryo UI" panose="020B0604030504040204" pitchFamily="50" charset="-128"/>
                <a:ea typeface="Meiryo UI" panose="020B0604030504040204" pitchFamily="50" charset="-128"/>
                <a:cs typeface="Segoe UI" panose="020B0502040204020203" pitchFamily="34" charset="0"/>
              </a:rPr>
              <a:t>並べ替え</a:t>
            </a:r>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選択したセルの色を上に表示</a:t>
            </a:r>
            <a:r>
              <a:rPr lang="ja" sz="1050" b="0">
                <a:latin typeface="Meiryo UI" panose="020B0604030504040204" pitchFamily="50" charset="-128"/>
                <a:ea typeface="Meiryo UI" panose="020B0604030504040204" pitchFamily="50" charset="-128"/>
                <a:cs typeface="Segoe UI" panose="020B0502040204020203" pitchFamily="34" charset="0"/>
              </a:rPr>
              <a:t>] の順にクリックします。</a:t>
            </a:r>
            <a:r>
              <a:rPr lang="ja" sz="1050" b="1">
                <a:latin typeface="Meiryo UI" panose="020B0604030504040204" pitchFamily="50" charset="-128"/>
                <a:ea typeface="Meiryo UI" panose="020B0604030504040204" pitchFamily="50" charset="-128"/>
                <a:cs typeface="Segoe UI" panose="020B0502040204020203" pitchFamily="34" charset="0"/>
              </a:rPr>
              <a:t> </a:t>
            </a:r>
            <a:br>
              <a:rPr lang="en-US" sz="1050" b="1">
                <a:latin typeface="Meiryo UI" panose="020B0604030504040204" pitchFamily="50" charset="-128"/>
                <a:ea typeface="Meiryo UI" panose="020B0604030504040204" pitchFamily="50" charset="-128"/>
                <a:cs typeface="Segoe UI" panose="020B0502040204020203" pitchFamily="34" charset="0"/>
              </a:rPr>
            </a:br>
            <a:endParaRPr lang="en-US" sz="1050" b="1">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3" name="円 114" descr="2">
            <a:extLst>
              <a:ext uri="{FF2B5EF4-FFF2-40B4-BE49-F238E27FC236}">
                <a16:creationId xmlns:a16="http://schemas.microsoft.com/office/drawing/2014/main" id="{29EA0BFE-6A17-4227-ABF3-13DE3BCEE270}"/>
              </a:ext>
            </a:extLst>
          </xdr:cNvPr>
          <xdr:cNvSpPr/>
        </xdr:nvSpPr>
        <xdr:spPr>
          <a:xfrm>
            <a:off x="231749" y="182181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grpSp>
    <xdr:clientData/>
  </xdr:oneCellAnchor>
  <xdr:oneCellAnchor>
    <xdr:from>
      <xdr:col>6</xdr:col>
      <xdr:colOff>266700</xdr:colOff>
      <xdr:row>29</xdr:row>
      <xdr:rowOff>114299</xdr:rowOff>
    </xdr:from>
    <xdr:ext cx="2143124" cy="1619251"/>
    <xdr:grpSp>
      <xdr:nvGrpSpPr>
        <xdr:cNvPr id="34" name="グループ 7" descr="重要な詳細情報&#10;フィルターとは異なり、並べ替え順序をクリアすることはできません。したがって、並べ替えを固定しない場合は、Ctrl + Z キーを押して元に戻します">
          <a:extLst>
            <a:ext uri="{FF2B5EF4-FFF2-40B4-BE49-F238E27FC236}">
              <a16:creationId xmlns:a16="http://schemas.microsoft.com/office/drawing/2014/main" id="{9CB23E70-3176-4286-8C20-AEB43EDE8BC6}"/>
            </a:ext>
          </a:extLst>
        </xdr:cNvPr>
        <xdr:cNvGrpSpPr/>
      </xdr:nvGrpSpPr>
      <xdr:grpSpPr>
        <a:xfrm>
          <a:off x="10553700" y="6210299"/>
          <a:ext cx="2143124" cy="1619251"/>
          <a:chOff x="10582275" y="6629399"/>
          <a:chExt cx="2143124" cy="1619251"/>
        </a:xfrm>
      </xdr:grpSpPr>
      <xdr:pic>
        <xdr:nvPicPr>
          <xdr:cNvPr id="35" name="グラフィック 122" descr="虫眼鏡">
            <a:extLst>
              <a:ext uri="{FF2B5EF4-FFF2-40B4-BE49-F238E27FC236}">
                <a16:creationId xmlns:a16="http://schemas.microsoft.com/office/drawing/2014/main" id="{15ACFCDD-D0C9-492F-8253-2D572257424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0582275" y="6674825"/>
            <a:ext cx="352313" cy="352311"/>
          </a:xfrm>
          <a:prstGeom prst="rect">
            <a:avLst/>
          </a:prstGeom>
        </xdr:spPr>
      </xdr:pic>
      <xdr:sp macro="" textlink="">
        <xdr:nvSpPr>
          <xdr:cNvPr id="36" name="手順" descr="重要な詳細情報&#10;フィルターとは異なり、並べ替え順序をクリアすることはできません。したがって、並べ替えを固定しない場合は、Ctrl + Z キーを押して元に戻します">
            <a:extLst>
              <a:ext uri="{FF2B5EF4-FFF2-40B4-BE49-F238E27FC236}">
                <a16:creationId xmlns:a16="http://schemas.microsoft.com/office/drawing/2014/main" id="{1A4C73E0-1B9B-4292-A99F-ACCA9E078A41}"/>
              </a:ext>
            </a:extLst>
          </xdr:cNvPr>
          <xdr:cNvSpPr txBox="1"/>
        </xdr:nvSpPr>
        <xdr:spPr>
          <a:xfrm>
            <a:off x="10886716" y="6629399"/>
            <a:ext cx="1838683"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重要な詳細情報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フィルターとは異なり、並べ替え順序をクリアすることはできません。したがって、並べ替えを固定しない場合は、Ctrl + Z キーを押して元に戻します。</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absoluteAnchor>
    <xdr:pos x="333375" y="9305938"/>
    <xdr:ext cx="5695950" cy="3552812"/>
    <xdr:grpSp>
      <xdr:nvGrpSpPr>
        <xdr:cNvPr id="37" name="データをフィルター処理する他の方法" descr="データをフィルター処理する他の方法&#10;多くの人が平均、または特定の金額を超える金額を検索する数式を入力します。ただし、特別なフィルターが使用可能な場合は、数式を入力する必要はありません。&#10;[ホテル] セルのフィルター ボタンをクリックし、[数値フィルター]、[平均より上] の順にクリックします。&#10;[ホテル] 列の平均金額が計算され、その平均より大きい金額を含む行のみが表示されます。&#10;ここで、2 番目のフィルターを追加します。[食料品] セルのフィルター ボタンをクリックし、[数値フィルター]、[指定の値より大きい] の順にクリックし、2500 と入力します。[OK] をクリックします。平均より上でフィルター処理された 3 つの行のうち、食料品が 2500 より大きい 2 つの行が表示されます">
          <a:extLst>
            <a:ext uri="{FF2B5EF4-FFF2-40B4-BE49-F238E27FC236}">
              <a16:creationId xmlns:a16="http://schemas.microsoft.com/office/drawing/2014/main" id="{7781DDE2-50C0-48E5-8FEE-934641778A77}"/>
            </a:ext>
          </a:extLst>
        </xdr:cNvPr>
        <xdr:cNvGrpSpPr/>
      </xdr:nvGrpSpPr>
      <xdr:grpSpPr>
        <a:xfrm>
          <a:off x="333375" y="9305938"/>
          <a:ext cx="5695950" cy="3552812"/>
          <a:chOff x="390525" y="8972550"/>
          <a:chExt cx="5695950" cy="3640259"/>
        </a:xfrm>
      </xdr:grpSpPr>
      <xdr:sp macro="" textlink="">
        <xdr:nvSpPr>
          <xdr:cNvPr id="38" name="四角形 132" descr="背景">
            <a:extLst>
              <a:ext uri="{FF2B5EF4-FFF2-40B4-BE49-F238E27FC236}">
                <a16:creationId xmlns:a16="http://schemas.microsoft.com/office/drawing/2014/main" id="{692C498E-D3FC-4302-9C5D-3EF24A37A2BA}"/>
              </a:ext>
            </a:extLst>
          </xdr:cNvPr>
          <xdr:cNvSpPr/>
        </xdr:nvSpPr>
        <xdr:spPr>
          <a:xfrm>
            <a:off x="390525" y="8972550"/>
            <a:ext cx="5695950" cy="364025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39" name="手順" descr="データをフィルター処理する他の方法">
            <a:extLst>
              <a:ext uri="{FF2B5EF4-FFF2-40B4-BE49-F238E27FC236}">
                <a16:creationId xmlns:a16="http://schemas.microsoft.com/office/drawing/2014/main" id="{13FCA783-F98B-46B9-8CFE-524E8B0C41C4}"/>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データをフィルター処理する他の方法</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0" name="直線​​コネクタ 134" descr="装飾線">
            <a:extLst>
              <a:ext uri="{FF2B5EF4-FFF2-40B4-BE49-F238E27FC236}">
                <a16:creationId xmlns:a16="http://schemas.microsoft.com/office/drawing/2014/main" id="{3E48C81A-E564-428D-8711-25CDBC552701}"/>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135" descr="装飾線">
            <a:extLst>
              <a:ext uri="{FF2B5EF4-FFF2-40B4-BE49-F238E27FC236}">
                <a16:creationId xmlns:a16="http://schemas.microsoft.com/office/drawing/2014/main" id="{E6A08235-E505-43BA-AEB0-5205AC5F943D}"/>
              </a:ext>
            </a:extLst>
          </xdr:cNvPr>
          <xdr:cNvCxnSpPr>
            <a:cxnSpLocks/>
          </xdr:cNvCxnSpPr>
        </xdr:nvCxnSpPr>
        <xdr:spPr>
          <a:xfrm>
            <a:off x="625449" y="12345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手順" descr="多くの人が平均、または特定の金額を超える金額を検索する数式を入力します。ただし、特別なフィルターが使用可能な場合は、数式を入力する必要はありません">
            <a:extLst>
              <a:ext uri="{FF2B5EF4-FFF2-40B4-BE49-F238E27FC236}">
                <a16:creationId xmlns:a16="http://schemas.microsoft.com/office/drawing/2014/main" id="{AFB4C383-64A8-4A5B-8280-AA1405200977}"/>
              </a:ext>
            </a:extLst>
          </xdr:cNvPr>
          <xdr:cNvSpPr txBox="1"/>
        </xdr:nvSpPr>
        <xdr:spPr>
          <a:xfrm>
            <a:off x="619125" y="9681795"/>
            <a:ext cx="5300938" cy="491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多くの人が平均、または特定の金額を超える金額を検索する数式を入力します。ただし、特別なフィルターが使用可能な場合は、数式を入力する必要はありません。</a:t>
            </a: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43" name="手順" descr="[ホテル] セルのフィルター ボタンをクリックし、[数値フィルター]、[平均より上] の順にクリックします。&#10;[ホテル] 列の平均金額が計算され、その平均より大きい金額を含む行のみが表示されます">
            <a:extLst>
              <a:ext uri="{FF2B5EF4-FFF2-40B4-BE49-F238E27FC236}">
                <a16:creationId xmlns:a16="http://schemas.microsoft.com/office/drawing/2014/main" id="{0C60F42F-C5E2-4213-A4B2-C346867D3675}"/>
              </a:ext>
            </a:extLst>
          </xdr:cNvPr>
          <xdr:cNvSpPr txBox="1"/>
        </xdr:nvSpPr>
        <xdr:spPr>
          <a:xfrm>
            <a:off x="1029308" y="10262346"/>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ホテル</a:t>
            </a:r>
            <a:r>
              <a:rPr lang="ja" sz="1050">
                <a:latin typeface="Meiryo UI" panose="020B0604030504040204" pitchFamily="50" charset="-128"/>
                <a:ea typeface="Meiryo UI" panose="020B0604030504040204" pitchFamily="50" charset="-128"/>
                <a:cs typeface="Segoe UI" panose="020B0502040204020203" pitchFamily="34" charset="0"/>
              </a:rPr>
              <a:t>] セルのフィルター ボタン</a:t>
            </a:r>
            <a:r>
              <a:rPr lang="en-US" altLang="ja" sz="1050">
                <a:latin typeface="Meiryo UI" panose="020B0604030504040204" pitchFamily="50" charset="-128"/>
                <a:ea typeface="Meiryo UI" panose="020B0604030504040204" pitchFamily="50" charset="-128"/>
                <a:cs typeface="Segoe UI" panose="020B0502040204020203" pitchFamily="34" charset="0"/>
              </a:rPr>
              <a:t>      </a:t>
            </a:r>
            <a:r>
              <a:rPr lang="ja" sz="1050">
                <a:latin typeface="Meiryo UI" panose="020B0604030504040204" pitchFamily="50" charset="-128"/>
                <a:ea typeface="Meiryo UI" panose="020B0604030504040204" pitchFamily="50" charset="-128"/>
                <a:cs typeface="Segoe UI" panose="020B0502040204020203" pitchFamily="34" charset="0"/>
              </a:rPr>
              <a:t>をクリックし、[</a:t>
            </a:r>
            <a:r>
              <a:rPr lang="ja" sz="1050" b="1">
                <a:latin typeface="Meiryo UI" panose="020B0604030504040204" pitchFamily="50" charset="-128"/>
                <a:ea typeface="Meiryo UI" panose="020B0604030504040204" pitchFamily="50" charset="-128"/>
                <a:cs typeface="Segoe UI" panose="020B0502040204020203" pitchFamily="34" charset="0"/>
              </a:rPr>
              <a:t>数値フィルター</a:t>
            </a:r>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平均より上</a:t>
            </a:r>
            <a:r>
              <a:rPr lang="ja" sz="1050">
                <a:latin typeface="Meiryo UI" panose="020B0604030504040204" pitchFamily="50" charset="-128"/>
                <a:ea typeface="Meiryo UI" panose="020B0604030504040204" pitchFamily="50" charset="-128"/>
                <a:cs typeface="Segoe UI" panose="020B0502040204020203" pitchFamily="34" charset="0"/>
              </a:rPr>
              <a:t>] の順にクリックします。 [ホテル] 列の平均金額が計算され、その平均より大きい金額を含む行のみが表示されます。 </a:t>
            </a:r>
          </a:p>
        </xdr:txBody>
      </xdr:sp>
      <xdr:sp macro="" textlink="">
        <xdr:nvSpPr>
          <xdr:cNvPr id="44" name="円 138" descr="1">
            <a:extLst>
              <a:ext uri="{FF2B5EF4-FFF2-40B4-BE49-F238E27FC236}">
                <a16:creationId xmlns:a16="http://schemas.microsoft.com/office/drawing/2014/main" id="{7EA53DD7-736E-44D4-80D6-93CABD8B0F48}"/>
              </a:ext>
            </a:extLst>
          </xdr:cNvPr>
          <xdr:cNvSpPr/>
        </xdr:nvSpPr>
        <xdr:spPr>
          <a:xfrm>
            <a:off x="622274" y="10219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45" name="手順" descr="ここで、2 番目のフィルターを追加します。[食料品] セルのフィルター ボタンをクリックし、[数値フィルター]、[指定の値より大きい] の順にクリックし、2500 と入力します。[OK] をクリックします。&#10;平均より上でフィルター処理された 3 つの行のうち、食料品が 2500 より大きい 2 つの行が表示されます">
            <a:extLst>
              <a:ext uri="{FF2B5EF4-FFF2-40B4-BE49-F238E27FC236}">
                <a16:creationId xmlns:a16="http://schemas.microsoft.com/office/drawing/2014/main" id="{28146D1B-30E8-4FE5-9E51-1BFF7869B0F3}"/>
              </a:ext>
            </a:extLst>
          </xdr:cNvPr>
          <xdr:cNvSpPr txBox="1"/>
        </xdr:nvSpPr>
        <xdr:spPr>
          <a:xfrm>
            <a:off x="1029307" y="11054569"/>
            <a:ext cx="4809517" cy="1245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ここで、2 番目のフィルターを追加します。[</a:t>
            </a:r>
            <a:r>
              <a:rPr lang="ja" sz="1050" b="1">
                <a:latin typeface="Meiryo UI" panose="020B0604030504040204" pitchFamily="50" charset="-128"/>
                <a:ea typeface="Meiryo UI" panose="020B0604030504040204" pitchFamily="50" charset="-128"/>
                <a:cs typeface="Segoe UI" panose="020B0502040204020203" pitchFamily="34" charset="0"/>
              </a:rPr>
              <a:t>食料品</a:t>
            </a:r>
            <a:r>
              <a:rPr lang="ja" sz="1050">
                <a:latin typeface="Meiryo UI" panose="020B0604030504040204" pitchFamily="50" charset="-128"/>
                <a:ea typeface="Meiryo UI" panose="020B0604030504040204" pitchFamily="50" charset="-128"/>
                <a:cs typeface="Segoe UI" panose="020B0502040204020203" pitchFamily="34" charset="0"/>
              </a:rPr>
              <a:t>] セルのフィルター ボタン</a:t>
            </a:r>
            <a:r>
              <a:rPr lang="en-US" altLang="ja" sz="1050">
                <a:latin typeface="Meiryo UI" panose="020B0604030504040204" pitchFamily="50" charset="-128"/>
                <a:ea typeface="Meiryo UI" panose="020B0604030504040204" pitchFamily="50" charset="-128"/>
                <a:cs typeface="Segoe UI" panose="020B0502040204020203" pitchFamily="34" charset="0"/>
              </a:rPr>
              <a:t>      </a:t>
            </a:r>
            <a:r>
              <a:rPr lang="ja" sz="1050">
                <a:latin typeface="Meiryo UI" panose="020B0604030504040204" pitchFamily="50" charset="-128"/>
                <a:ea typeface="Meiryo UI" panose="020B0604030504040204" pitchFamily="50" charset="-128"/>
                <a:cs typeface="Segoe UI" panose="020B0502040204020203" pitchFamily="34" charset="0"/>
              </a:rPr>
              <a:t>をクリックし、[</a:t>
            </a:r>
            <a:r>
              <a:rPr lang="ja" sz="1050" b="1">
                <a:latin typeface="Meiryo UI" panose="020B0604030504040204" pitchFamily="50" charset="-128"/>
                <a:ea typeface="Meiryo UI" panose="020B0604030504040204" pitchFamily="50" charset="-128"/>
                <a:cs typeface="Segoe UI" panose="020B0502040204020203" pitchFamily="34" charset="0"/>
              </a:rPr>
              <a:t>数値フィルター</a:t>
            </a:r>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指定の値より大きい</a:t>
            </a:r>
            <a:r>
              <a:rPr lang="ja" sz="1050">
                <a:latin typeface="Meiryo UI" panose="020B0604030504040204" pitchFamily="50" charset="-128"/>
                <a:ea typeface="Meiryo UI" panose="020B0604030504040204" pitchFamily="50" charset="-128"/>
                <a:cs typeface="Segoe UI" panose="020B0502040204020203" pitchFamily="34" charset="0"/>
              </a:rPr>
              <a:t>] の順にクリックし、</a:t>
            </a:r>
            <a:r>
              <a:rPr lang="ja" sz="1050" b="1">
                <a:latin typeface="Meiryo UI" panose="020B0604030504040204" pitchFamily="50" charset="-128"/>
                <a:ea typeface="Meiryo UI" panose="020B0604030504040204" pitchFamily="50" charset="-128"/>
                <a:cs typeface="Segoe UI" panose="020B0502040204020203" pitchFamily="34" charset="0"/>
              </a:rPr>
              <a:t>25</a:t>
            </a:r>
            <a:r>
              <a:rPr lang="en-US" altLang="ja" sz="1050" b="1">
                <a:latin typeface="Meiryo UI" panose="020B0604030504040204" pitchFamily="50" charset="-128"/>
                <a:ea typeface="Meiryo UI" panose="020B0604030504040204" pitchFamily="50" charset="-128"/>
                <a:cs typeface="Segoe UI" panose="020B0502040204020203" pitchFamily="34" charset="0"/>
              </a:rPr>
              <a:t> </a:t>
            </a:r>
            <a:r>
              <a:rPr lang="ja" sz="1050">
                <a:latin typeface="Meiryo UI" panose="020B0604030504040204" pitchFamily="50" charset="-128"/>
                <a:ea typeface="Meiryo UI" panose="020B0604030504040204" pitchFamily="50" charset="-128"/>
                <a:cs typeface="Segoe UI" panose="020B0502040204020203" pitchFamily="34" charset="0"/>
              </a:rPr>
              <a:t>と入力します。[</a:t>
            </a:r>
            <a:r>
              <a:rPr lang="ja" sz="1050" b="1">
                <a:latin typeface="Meiryo UI" panose="020B0604030504040204" pitchFamily="50" charset="-128"/>
                <a:ea typeface="Meiryo UI" panose="020B0604030504040204" pitchFamily="50" charset="-128"/>
                <a:cs typeface="Segoe UI" panose="020B0502040204020203" pitchFamily="34" charset="0"/>
              </a:rPr>
              <a:t>OK</a:t>
            </a:r>
            <a:r>
              <a:rPr lang="ja" sz="1050">
                <a:latin typeface="Meiryo UI" panose="020B0604030504040204" pitchFamily="50" charset="-128"/>
                <a:ea typeface="Meiryo UI" panose="020B0604030504040204" pitchFamily="50" charset="-128"/>
                <a:cs typeface="Segoe UI" panose="020B0502040204020203" pitchFamily="34" charset="0"/>
              </a:rPr>
              <a:t>] をクリックします。</a:t>
            </a:r>
            <a:br>
              <a:rPr lang="en-US" sz="1050">
                <a:latin typeface="Meiryo UI" panose="020B0604030504040204" pitchFamily="50" charset="-128"/>
                <a:ea typeface="Meiryo UI" panose="020B0604030504040204" pitchFamily="50" charset="-128"/>
                <a:cs typeface="Segoe UI" panose="020B0502040204020203" pitchFamily="34" charset="0"/>
              </a:rPr>
            </a:br>
            <a:r>
              <a:rPr lang="ja" sz="1050">
                <a:latin typeface="Meiryo UI" panose="020B0604030504040204" pitchFamily="50" charset="-128"/>
                <a:ea typeface="Meiryo UI" panose="020B0604030504040204" pitchFamily="50" charset="-128"/>
                <a:cs typeface="Segoe UI" panose="020B0502040204020203" pitchFamily="34" charset="0"/>
              </a:rPr>
              <a:t>平均より上でフィルター処理された 3 つの行のうち、食料品が 25 より大きい 2 つの行が表示されます。</a:t>
            </a:r>
          </a:p>
        </xdr:txBody>
      </xdr:sp>
      <xdr:sp macro="" textlink="">
        <xdr:nvSpPr>
          <xdr:cNvPr id="46" name="円 140" descr="2">
            <a:extLst>
              <a:ext uri="{FF2B5EF4-FFF2-40B4-BE49-F238E27FC236}">
                <a16:creationId xmlns:a16="http://schemas.microsoft.com/office/drawing/2014/main" id="{98F1FC21-01ED-4C2D-B17A-D508E1795183}"/>
              </a:ext>
            </a:extLst>
          </xdr:cNvPr>
          <xdr:cNvSpPr/>
        </xdr:nvSpPr>
        <xdr:spPr>
          <a:xfrm>
            <a:off x="622274" y="11012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pic>
        <xdr:nvPicPr>
          <xdr:cNvPr id="47" name="図 46" descr="フィルター ボタン">
            <a:extLst>
              <a:ext uri="{FF2B5EF4-FFF2-40B4-BE49-F238E27FC236}">
                <a16:creationId xmlns:a16="http://schemas.microsoft.com/office/drawing/2014/main" id="{CF256C65-4026-42BA-8331-CE1A8F2A40BB}"/>
              </a:ext>
            </a:extLst>
          </xdr:cNvPr>
          <xdr:cNvPicPr>
            <a:picLocks noChangeAspect="1"/>
          </xdr:cNvPicPr>
        </xdr:nvPicPr>
        <xdr:blipFill rotWithShape="1">
          <a:blip xmlns:r="http://schemas.openxmlformats.org/officeDocument/2006/relationships" r:embed="rId4"/>
          <a:srcRect l="16000" t="17242" r="15000" b="24137"/>
          <a:stretch/>
        </xdr:blipFill>
        <xdr:spPr>
          <a:xfrm>
            <a:off x="2824326" y="10366068"/>
            <a:ext cx="140102" cy="138072"/>
          </a:xfrm>
          <a:prstGeom prst="rect">
            <a:avLst/>
          </a:prstGeom>
        </xdr:spPr>
      </xdr:pic>
      <xdr:pic>
        <xdr:nvPicPr>
          <xdr:cNvPr id="48" name="図 47" descr="フィルター ボタン">
            <a:extLst>
              <a:ext uri="{FF2B5EF4-FFF2-40B4-BE49-F238E27FC236}">
                <a16:creationId xmlns:a16="http://schemas.microsoft.com/office/drawing/2014/main" id="{87657EC7-CCE7-4B3B-AA30-EC0822D3C28A}"/>
              </a:ext>
            </a:extLst>
          </xdr:cNvPr>
          <xdr:cNvPicPr>
            <a:picLocks noChangeAspect="1"/>
          </xdr:cNvPicPr>
        </xdr:nvPicPr>
        <xdr:blipFill rotWithShape="1">
          <a:blip xmlns:r="http://schemas.openxmlformats.org/officeDocument/2006/relationships" r:embed="rId4"/>
          <a:srcRect l="16000" t="17242" r="15000" b="24137"/>
          <a:stretch/>
        </xdr:blipFill>
        <xdr:spPr>
          <a:xfrm>
            <a:off x="5010328" y="11156944"/>
            <a:ext cx="140102" cy="138072"/>
          </a:xfrm>
          <a:prstGeom prst="rect">
            <a:avLst/>
          </a:prstGeom>
        </xdr:spPr>
      </xdr:pic>
    </xdr:grpSp>
    <xdr:clientData/>
  </xdr:absoluteAnchor>
  <xdr:absoluteAnchor>
    <xdr:pos x="332676" y="13125450"/>
    <xdr:ext cx="5695950" cy="2957474"/>
    <xdr:grpSp>
      <xdr:nvGrpSpPr>
        <xdr:cNvPr id="49" name="Web 上のその他の情報" descr="Web 上のその他の情報。Web へのリンクが含まれています。&#10;ページのトップへ&#10;次の手順へ">
          <a:extLst>
            <a:ext uri="{FF2B5EF4-FFF2-40B4-BE49-F238E27FC236}">
              <a16:creationId xmlns:a16="http://schemas.microsoft.com/office/drawing/2014/main" id="{FBC78974-EF7C-4B84-A9A5-383570E8648A}"/>
            </a:ext>
          </a:extLst>
        </xdr:cNvPr>
        <xdr:cNvGrpSpPr/>
      </xdr:nvGrpSpPr>
      <xdr:grpSpPr>
        <a:xfrm>
          <a:off x="332676" y="13125450"/>
          <a:ext cx="5695950" cy="2957474"/>
          <a:chOff x="389826" y="12352299"/>
          <a:chExt cx="5695950" cy="2806700"/>
        </a:xfrm>
      </xdr:grpSpPr>
      <xdr:sp macro="" textlink="">
        <xdr:nvSpPr>
          <xdr:cNvPr id="50" name="四角形 142" descr="背景">
            <a:extLst>
              <a:ext uri="{FF2B5EF4-FFF2-40B4-BE49-F238E27FC236}">
                <a16:creationId xmlns:a16="http://schemas.microsoft.com/office/drawing/2014/main" id="{E8193A22-F819-4300-926C-F489863519D5}"/>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1" name="手順" descr="Web 上のその他の情報">
            <a:extLst>
              <a:ext uri="{FF2B5EF4-FFF2-40B4-BE49-F238E27FC236}">
                <a16:creationId xmlns:a16="http://schemas.microsoft.com/office/drawing/2014/main" id="{F0A02527-BF83-4A8E-8EA0-2232A1758033}"/>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2" name="直線​​コネクタ 144" descr="装飾線">
            <a:extLst>
              <a:ext uri="{FF2B5EF4-FFF2-40B4-BE49-F238E27FC236}">
                <a16:creationId xmlns:a16="http://schemas.microsoft.com/office/drawing/2014/main" id="{28440A13-D730-49BE-A6AE-35F33DAC0E72}"/>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3" name="[次へ] ボタン" descr="ページのトップへ。セル A1 へのハイパーリンクが設定されています">
            <a:hlinkClick xmlns:r="http://schemas.openxmlformats.org/officeDocument/2006/relationships" r:id="rId7" tooltip="このワークシートのセル A1 に戻るときに選択します"/>
            <a:extLst>
              <a:ext uri="{FF2B5EF4-FFF2-40B4-BE49-F238E27FC236}">
                <a16:creationId xmlns:a16="http://schemas.microsoft.com/office/drawing/2014/main" id="{1252CBE5-01C9-41FF-A931-CF22DD92FBFB}"/>
              </a:ext>
            </a:extLst>
          </xdr:cNvPr>
          <xdr:cNvSpPr/>
        </xdr:nvSpPr>
        <xdr:spPr>
          <a:xfrm>
            <a:off x="624750" y="14382711"/>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54" name="直線​​コネクタ 146" descr="装飾線">
            <a:extLst>
              <a:ext uri="{FF2B5EF4-FFF2-40B4-BE49-F238E27FC236}">
                <a16:creationId xmlns:a16="http://schemas.microsoft.com/office/drawing/2014/main" id="{D66A18B3-B603-4D72-9879-5FAF70334FAD}"/>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5" name="[次へ] ボタン" descr="[次の手順へ] ボタン。次のシートへのハイパーリンクが設定されています">
            <a:hlinkClick xmlns:r="http://schemas.openxmlformats.org/officeDocument/2006/relationships" r:id="rId3" tooltip="次の手順に進むときに選択します"/>
            <a:extLst>
              <a:ext uri="{FF2B5EF4-FFF2-40B4-BE49-F238E27FC236}">
                <a16:creationId xmlns:a16="http://schemas.microsoft.com/office/drawing/2014/main" id="{6E484F1A-C2D7-4E86-A009-2CD95EBE60D3}"/>
              </a:ext>
            </a:extLst>
          </xdr:cNvPr>
          <xdr:cNvSpPr/>
        </xdr:nvSpPr>
        <xdr:spPr>
          <a:xfrm>
            <a:off x="4683696" y="14573212"/>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56" name="手順" descr="範囲または表のデータを並べ替えます。Web へのハイパーリンクが設定されています">
            <a:hlinkClick xmlns:r="http://schemas.openxmlformats.org/officeDocument/2006/relationships" r:id="rId8" tooltip="範囲またはテーブルのデータの並べ替えについて Web を参照するときに選択します"/>
            <a:extLst>
              <a:ext uri="{FF2B5EF4-FFF2-40B4-BE49-F238E27FC236}">
                <a16:creationId xmlns:a16="http://schemas.microsoft.com/office/drawing/2014/main" id="{AAB36D02-7DDE-4650-810D-07C06D1B1990}"/>
              </a:ext>
            </a:extLst>
          </xdr:cNvPr>
          <xdr:cNvSpPr txBox="1"/>
        </xdr:nvSpPr>
        <xdr:spPr>
          <a:xfrm>
            <a:off x="1028609" y="13147147"/>
            <a:ext cx="2409916"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範囲またはテーブルのデータを並べ替える</a:t>
            </a:r>
          </a:p>
        </xdr:txBody>
      </xdr:sp>
      <xdr:pic>
        <xdr:nvPicPr>
          <xdr:cNvPr id="57" name="グラフィック 22" descr="矢印">
            <a:hlinkClick xmlns:r="http://schemas.openxmlformats.org/officeDocument/2006/relationships" r:id="rId8" tooltip="Web で詳細情報を参照するときに選択します"/>
            <a:extLst>
              <a:ext uri="{FF2B5EF4-FFF2-40B4-BE49-F238E27FC236}">
                <a16:creationId xmlns:a16="http://schemas.microsoft.com/office/drawing/2014/main" id="{8F4E3D91-4564-499F-80B8-911A64C0714E}"/>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1329" y="13051870"/>
            <a:ext cx="454554" cy="448472"/>
          </a:xfrm>
          <a:prstGeom prst="rect">
            <a:avLst/>
          </a:prstGeom>
        </xdr:spPr>
      </xdr:pic>
      <xdr:sp macro="" textlink="">
        <xdr:nvSpPr>
          <xdr:cNvPr id="58" name="手順" descr="範囲または表のデータをフィルター処理します。Web へのハイパーリンクが設定されています">
            <a:hlinkClick xmlns:r="http://schemas.openxmlformats.org/officeDocument/2006/relationships" r:id="rId11" tooltip="範囲またはテーブルのデータのフィルター処理について Web を参照するときに選択します"/>
            <a:extLst>
              <a:ext uri="{FF2B5EF4-FFF2-40B4-BE49-F238E27FC236}">
                <a16:creationId xmlns:a16="http://schemas.microsoft.com/office/drawing/2014/main" id="{9516429F-72CD-4079-BB33-7F55F412F260}"/>
              </a:ext>
            </a:extLst>
          </xdr:cNvPr>
          <xdr:cNvSpPr txBox="1"/>
        </xdr:nvSpPr>
        <xdr:spPr>
          <a:xfrm>
            <a:off x="1028609" y="13611754"/>
            <a:ext cx="282901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範囲またはテーブルのデータにフィルターを適用する</a:t>
            </a:r>
          </a:p>
        </xdr:txBody>
      </xdr:sp>
      <xdr:pic>
        <xdr:nvPicPr>
          <xdr:cNvPr id="59"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5876EF64-26E1-4EB1-93D6-9ED6A6D599C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1329" y="13509724"/>
            <a:ext cx="454554" cy="448472"/>
          </a:xfrm>
          <a:prstGeom prst="rect">
            <a:avLst/>
          </a:prstGeom>
        </xdr:spPr>
      </xdr:pic>
    </xdr:grpSp>
    <xdr:clientData/>
  </xdr:absoluteAnchor>
</xdr:wsDr>
</file>

<file path=xl/drawings/drawing7.xml><?xml version="1.0" encoding="utf-8"?>
<xdr:wsDr xmlns:xdr="http://schemas.openxmlformats.org/drawingml/2006/spreadsheetDrawing" xmlns:a="http://schemas.openxmlformats.org/drawingml/2006/main">
  <xdr:oneCellAnchor>
    <xdr:from>
      <xdr:col>0</xdr:col>
      <xdr:colOff>333375</xdr:colOff>
      <xdr:row>0</xdr:row>
      <xdr:rowOff>266700</xdr:rowOff>
    </xdr:from>
    <xdr:ext cx="5695950" cy="4857750"/>
    <xdr:grpSp>
      <xdr:nvGrpSpPr>
        <xdr:cNvPr id="2" name="たいへん役に立つテーブル" descr="たいへん役に立つテーブル&#10;テーブルは、特殊な機能や便利な機能を提供します。テーブルを作成する方法は、次のとおりです。&#10;右側にあるデータ内をクリックして、[挿入]、[テーブル]、[OK] の順にクリックします。&#10;これで、テーブルが作成されました。これは、特殊な機能を持つセルの集まりです。初心者の場合:テーブルは、縞模様なので、読みやすくなります。&#10;また、新しい行を簡単に作成できます。[肉類] の下の空のセルにテキストを入力し、Enter キーを押します。テーブルの新しい行が表示されます。&#10;また、新しい列を簡単に作成できます。テーブルの右下隅にあるサイズ変更ハンドルをクリックし、右 2 列にドラッグします。&#10;2 つの列がどのように作成および書式設定されたか、またテキスト [1 月] と [2 月] がフィルされたことに注目してください。&#10;さらに詳しく&#10;次の手順へ">
          <a:extLst>
            <a:ext uri="{FF2B5EF4-FFF2-40B4-BE49-F238E27FC236}">
              <a16:creationId xmlns:a16="http://schemas.microsoft.com/office/drawing/2014/main" id="{3C38A32E-9FF0-4110-8CEF-7A9E70B8D4FC}"/>
            </a:ext>
          </a:extLst>
        </xdr:cNvPr>
        <xdr:cNvGrpSpPr/>
      </xdr:nvGrpSpPr>
      <xdr:grpSpPr>
        <a:xfrm>
          <a:off x="333375" y="266700"/>
          <a:ext cx="5695950" cy="4857750"/>
          <a:chOff x="333375" y="266700"/>
          <a:chExt cx="5695950" cy="4857750"/>
        </a:xfrm>
      </xdr:grpSpPr>
      <xdr:sp macro="" textlink="">
        <xdr:nvSpPr>
          <xdr:cNvPr id="3" name="四角形 94" descr="背景">
            <a:extLst>
              <a:ext uri="{FF2B5EF4-FFF2-40B4-BE49-F238E27FC236}">
                <a16:creationId xmlns:a16="http://schemas.microsoft.com/office/drawing/2014/main" id="{C66FA278-7A4C-457A-8108-E31D36E0E2ED}"/>
              </a:ext>
            </a:extLst>
          </xdr:cNvPr>
          <xdr:cNvSpPr/>
        </xdr:nvSpPr>
        <xdr:spPr>
          <a:xfrm>
            <a:off x="333375" y="266700"/>
            <a:ext cx="5695950" cy="4857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たいへん役に立つテーブル">
            <a:extLst>
              <a:ext uri="{FF2B5EF4-FFF2-40B4-BE49-F238E27FC236}">
                <a16:creationId xmlns:a16="http://schemas.microsoft.com/office/drawing/2014/main" id="{2A05FA59-5E30-4316-9553-9E9912606A61}"/>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たいへん役に立つテーブル</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96" descr="装飾線">
            <a:extLst>
              <a:ext uri="{FF2B5EF4-FFF2-40B4-BE49-F238E27FC236}">
                <a16:creationId xmlns:a16="http://schemas.microsoft.com/office/drawing/2014/main" id="{8746FB41-6116-4835-BF10-13936D157F6F}"/>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5C6FAE1F-1FF5-439D-87E0-18D9F2BAF1B4}"/>
              </a:ext>
            </a:extLst>
          </xdr:cNvPr>
          <xdr:cNvSpPr/>
        </xdr:nvSpPr>
        <xdr:spPr>
          <a:xfrm>
            <a:off x="568299" y="4337807"/>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98" descr="装飾線">
            <a:extLst>
              <a:ext uri="{FF2B5EF4-FFF2-40B4-BE49-F238E27FC236}">
                <a16:creationId xmlns:a16="http://schemas.microsoft.com/office/drawing/2014/main" id="{64CF9FE7-C2DF-446B-834E-4740D6B8D353}"/>
              </a:ext>
            </a:extLst>
          </xdr:cNvPr>
          <xdr:cNvCxnSpPr>
            <a:cxnSpLocks/>
          </xdr:cNvCxnSpPr>
        </xdr:nvCxnSpPr>
        <xdr:spPr>
          <a:xfrm>
            <a:off x="568299" y="4076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88DF4DC1-7010-4B24-9314-7EB0ECB352B6}"/>
              </a:ext>
            </a:extLst>
          </xdr:cNvPr>
          <xdr:cNvSpPr/>
        </xdr:nvSpPr>
        <xdr:spPr>
          <a:xfrm>
            <a:off x="4627245" y="433780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テーブルは、特殊な機能や便利な機能を提供します。テーブルを作成する方法は、次のとおりです。">
            <a:extLst>
              <a:ext uri="{FF2B5EF4-FFF2-40B4-BE49-F238E27FC236}">
                <a16:creationId xmlns:a16="http://schemas.microsoft.com/office/drawing/2014/main" id="{53CFC586-3652-46EA-BC29-0205A0A9134D}"/>
              </a:ext>
            </a:extLst>
          </xdr:cNvPr>
          <xdr:cNvSpPr txBox="1"/>
        </xdr:nvSpPr>
        <xdr:spPr>
          <a:xfrm>
            <a:off x="561975" y="966420"/>
            <a:ext cx="5295900" cy="328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テーブルは、特殊な機能や便利な機能を提供します。テーブルを作成する方法は、次のとおりです。</a:t>
            </a:r>
          </a:p>
        </xdr:txBody>
      </xdr:sp>
      <xdr:sp macro="" textlink="">
        <xdr:nvSpPr>
          <xdr:cNvPr id="10" name="手順" descr="右側にあるデータ内をクリックして、[挿入]、[テーブル]、[OK] の順にクリックします">
            <a:extLst>
              <a:ext uri="{FF2B5EF4-FFF2-40B4-BE49-F238E27FC236}">
                <a16:creationId xmlns:a16="http://schemas.microsoft.com/office/drawing/2014/main" id="{718BD4C2-E172-442F-A000-C3B58F65E949}"/>
              </a:ext>
            </a:extLst>
          </xdr:cNvPr>
          <xdr:cNvSpPr txBox="1"/>
        </xdr:nvSpPr>
        <xdr:spPr>
          <a:xfrm>
            <a:off x="972158" y="13125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右側にあるデータ内をクリックして、[</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挿入</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テーブル</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100" b="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の順にクリックします。</a:t>
            </a:r>
            <a:endParaRPr kumimoji="0" lang="en-US"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1" name="円 102" descr="1">
            <a:extLst>
              <a:ext uri="{FF2B5EF4-FFF2-40B4-BE49-F238E27FC236}">
                <a16:creationId xmlns:a16="http://schemas.microsoft.com/office/drawing/2014/main" id="{EB2CD40C-414E-4853-9885-A4FAC3BA05A4}"/>
              </a:ext>
            </a:extLst>
          </xdr:cNvPr>
          <xdr:cNvSpPr/>
        </xdr:nvSpPr>
        <xdr:spPr>
          <a:xfrm>
            <a:off x="565124" y="12700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2" name="手順" descr="これで、テーブルが作成されました。これは、特殊な機能を持つセルの集まりです。初心者の場合:テーブルは、縞模様なので、読みやすくなります">
            <a:extLst>
              <a:ext uri="{FF2B5EF4-FFF2-40B4-BE49-F238E27FC236}">
                <a16:creationId xmlns:a16="http://schemas.microsoft.com/office/drawing/2014/main" id="{D3923635-85F5-4EF6-93B9-26F8086E8292}"/>
              </a:ext>
            </a:extLst>
          </xdr:cNvPr>
          <xdr:cNvSpPr txBox="1"/>
        </xdr:nvSpPr>
        <xdr:spPr>
          <a:xfrm>
            <a:off x="972157" y="1799455"/>
            <a:ext cx="4809517" cy="543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これで、テーブルが作成されました。これは、特殊な機能を持つセルの集まりです。初心者の場合:テーブルは、縞模様なので、読みやすくなります。</a:t>
            </a:r>
          </a:p>
        </xdr:txBody>
      </xdr:sp>
      <xdr:sp macro="" textlink="">
        <xdr:nvSpPr>
          <xdr:cNvPr id="13" name="円 104" descr="2">
            <a:extLst>
              <a:ext uri="{FF2B5EF4-FFF2-40B4-BE49-F238E27FC236}">
                <a16:creationId xmlns:a16="http://schemas.microsoft.com/office/drawing/2014/main" id="{89210834-7638-4D6A-8C59-FCC47FEE1E34}"/>
              </a:ext>
            </a:extLst>
          </xdr:cNvPr>
          <xdr:cNvSpPr/>
        </xdr:nvSpPr>
        <xdr:spPr>
          <a:xfrm>
            <a:off x="565124" y="17569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4" name="手順" descr="また、新しい行を簡単に作成できます。[肉類] の下の空のセルにテキストを入力し、Enter キーを押します。テーブルの新しい行が表示されます">
            <a:extLst>
              <a:ext uri="{FF2B5EF4-FFF2-40B4-BE49-F238E27FC236}">
                <a16:creationId xmlns:a16="http://schemas.microsoft.com/office/drawing/2014/main" id="{1075F8A1-7190-4978-B831-55B5E4DDEB44}"/>
              </a:ext>
            </a:extLst>
          </xdr:cNvPr>
          <xdr:cNvSpPr txBox="1"/>
        </xdr:nvSpPr>
        <xdr:spPr>
          <a:xfrm>
            <a:off x="972158" y="2351196"/>
            <a:ext cx="4809516" cy="477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また、新しい行を簡単に作成できます。[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肉類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の下の空のセルにテキストを入力し、Enter キーを押します。テーブルの新しい行が表示されます。</a:t>
            </a:r>
          </a:p>
        </xdr:txBody>
      </xdr:sp>
      <xdr:sp macro="" textlink="">
        <xdr:nvSpPr>
          <xdr:cNvPr id="15" name="円 106" descr="3">
            <a:extLst>
              <a:ext uri="{FF2B5EF4-FFF2-40B4-BE49-F238E27FC236}">
                <a16:creationId xmlns:a16="http://schemas.microsoft.com/office/drawing/2014/main" id="{10C93278-EC93-4FC2-BD1F-D81A004FAF92}"/>
              </a:ext>
            </a:extLst>
          </xdr:cNvPr>
          <xdr:cNvSpPr/>
        </xdr:nvSpPr>
        <xdr:spPr>
          <a:xfrm>
            <a:off x="565124" y="230869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6" name="手順" descr="また、新しい列を簡単に作成できます。テーブルの右下隅にあるサイズ変更ハンドルをクリックし、右 2 列にドラッグします">
            <a:extLst>
              <a:ext uri="{FF2B5EF4-FFF2-40B4-BE49-F238E27FC236}">
                <a16:creationId xmlns:a16="http://schemas.microsoft.com/office/drawing/2014/main" id="{38874DF5-06C2-42F2-B986-D785A8539FCF}"/>
              </a:ext>
            </a:extLst>
          </xdr:cNvPr>
          <xdr:cNvSpPr txBox="1"/>
        </xdr:nvSpPr>
        <xdr:spPr>
          <a:xfrm>
            <a:off x="972158" y="2888044"/>
            <a:ext cx="4809516" cy="474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また、新しい列を簡単に作成できます。</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テーブルの右下隅にあるサイズ変更ハンドル</a:t>
            </a:r>
            <a:r>
              <a:rPr lang="en-US" alt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  </a:t>
            </a: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をクリックし、右 2 列にドラッグします。</a:t>
            </a:r>
          </a:p>
        </xdr:txBody>
      </xdr:sp>
      <xdr:sp macro="" textlink="">
        <xdr:nvSpPr>
          <xdr:cNvPr id="17" name="円 108" descr="4">
            <a:extLst>
              <a:ext uri="{FF2B5EF4-FFF2-40B4-BE49-F238E27FC236}">
                <a16:creationId xmlns:a16="http://schemas.microsoft.com/office/drawing/2014/main" id="{27A44FDF-B2B9-4FCA-B38B-66606E03AFB6}"/>
              </a:ext>
            </a:extLst>
          </xdr:cNvPr>
          <xdr:cNvSpPr/>
        </xdr:nvSpPr>
        <xdr:spPr>
          <a:xfrm>
            <a:off x="565124" y="284554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18" name="手順" descr="2 つの列がどのように作成および書式設定されたか、またセル H5 と I5 にテキスト [1 月] と [2 月] がフィルされたことに注目してください">
            <a:extLst>
              <a:ext uri="{FF2B5EF4-FFF2-40B4-BE49-F238E27FC236}">
                <a16:creationId xmlns:a16="http://schemas.microsoft.com/office/drawing/2014/main" id="{149B0A3D-224B-4B72-8C5A-01E373A6B3CB}"/>
              </a:ext>
            </a:extLst>
          </xdr:cNvPr>
          <xdr:cNvSpPr txBox="1"/>
        </xdr:nvSpPr>
        <xdr:spPr>
          <a:xfrm>
            <a:off x="972158" y="3453057"/>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2 つの列がどのように作成および書式設定されたか、またテキスト [1月] と [2月] がフィルされたことに注目してください。</a:t>
            </a:r>
          </a:p>
        </xdr:txBody>
      </xdr:sp>
      <xdr:sp macro="" textlink="">
        <xdr:nvSpPr>
          <xdr:cNvPr id="19" name="円 110" descr="5">
            <a:extLst>
              <a:ext uri="{FF2B5EF4-FFF2-40B4-BE49-F238E27FC236}">
                <a16:creationId xmlns:a16="http://schemas.microsoft.com/office/drawing/2014/main" id="{D7DDCF03-F0CE-41E1-ABBF-AF08CCC8BC7B}"/>
              </a:ext>
            </a:extLst>
          </xdr:cNvPr>
          <xdr:cNvSpPr/>
        </xdr:nvSpPr>
        <xdr:spPr>
          <a:xfrm>
            <a:off x="565124" y="34105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pic>
        <xdr:nvPicPr>
          <xdr:cNvPr id="20" name="図 19" descr="サイズ変更ハンドル">
            <a:extLst>
              <a:ext uri="{FF2B5EF4-FFF2-40B4-BE49-F238E27FC236}">
                <a16:creationId xmlns:a16="http://schemas.microsoft.com/office/drawing/2014/main" id="{D7E09515-B4F0-49B9-B5FA-D14A5D858CB4}"/>
              </a:ext>
            </a:extLst>
          </xdr:cNvPr>
          <xdr:cNvPicPr>
            <a:picLocks noChangeAspect="1"/>
          </xdr:cNvPicPr>
        </xdr:nvPicPr>
        <xdr:blipFill rotWithShape="1">
          <a:blip xmlns:r="http://schemas.openxmlformats.org/officeDocument/2006/relationships" r:embed="rId2"/>
          <a:srcRect l="-9548" t="47707" r="-5"/>
          <a:stretch/>
        </xdr:blipFill>
        <xdr:spPr>
          <a:xfrm>
            <a:off x="5550352" y="3049533"/>
            <a:ext cx="73001" cy="79349"/>
          </a:xfrm>
          <a:prstGeom prst="rect">
            <a:avLst/>
          </a:prstGeom>
        </xdr:spPr>
      </xdr:pic>
    </xdr:grpSp>
    <xdr:clientData/>
  </xdr:oneCellAnchor>
  <xdr:oneCellAnchor>
    <xdr:from>
      <xdr:col>0</xdr:col>
      <xdr:colOff>323850</xdr:colOff>
      <xdr:row>27</xdr:row>
      <xdr:rowOff>0</xdr:rowOff>
    </xdr:from>
    <xdr:ext cx="5695950" cy="3632199"/>
    <xdr:grpSp>
      <xdr:nvGrpSpPr>
        <xdr:cNvPr id="21" name="テーブルの集計列" descr="テーブルの集計列&#10;テーブルによってもたらされる便利な機能の 1 つの例は、集計列です。数式を入力すると、自動的にその数式が下へ複写されます。そのしくみを示します。&#10;合計の下のセルを選択します。&#10;Alt キーと等号キーを押します。&#10;Enter キーを押します。&#10;SUM 数式が下へ複写されるので、手動で下へ複写する必要がありません">
          <a:extLst>
            <a:ext uri="{FF2B5EF4-FFF2-40B4-BE49-F238E27FC236}">
              <a16:creationId xmlns:a16="http://schemas.microsoft.com/office/drawing/2014/main" id="{ADE8651A-F897-4B6C-900E-0F60D4274088}"/>
            </a:ext>
          </a:extLst>
        </xdr:cNvPr>
        <xdr:cNvGrpSpPr/>
      </xdr:nvGrpSpPr>
      <xdr:grpSpPr>
        <a:xfrm>
          <a:off x="323850" y="5715000"/>
          <a:ext cx="5695950" cy="3632199"/>
          <a:chOff x="390525" y="5943600"/>
          <a:chExt cx="5695950" cy="3632199"/>
        </a:xfrm>
      </xdr:grpSpPr>
      <xdr:sp macro="" textlink="">
        <xdr:nvSpPr>
          <xdr:cNvPr id="22" name="四角形 118" descr="背景">
            <a:extLst>
              <a:ext uri="{FF2B5EF4-FFF2-40B4-BE49-F238E27FC236}">
                <a16:creationId xmlns:a16="http://schemas.microsoft.com/office/drawing/2014/main" id="{B11EF5DB-6139-4783-BAB2-447F43C0E498}"/>
              </a:ext>
            </a:extLst>
          </xdr:cNvPr>
          <xdr:cNvSpPr/>
        </xdr:nvSpPr>
        <xdr:spPr>
          <a:xfrm>
            <a:off x="390525" y="5943600"/>
            <a:ext cx="5695950" cy="36321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3" name="手順" descr="テーブルの集計列">
            <a:extLst>
              <a:ext uri="{FF2B5EF4-FFF2-40B4-BE49-F238E27FC236}">
                <a16:creationId xmlns:a16="http://schemas.microsoft.com/office/drawing/2014/main" id="{B1B4355C-8A6A-49D5-A8E6-1088E8BFB3E4}"/>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テーブルの集計列</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4" name="直線​​コネクタ 120" descr="装飾線">
            <a:extLst>
              <a:ext uri="{FF2B5EF4-FFF2-40B4-BE49-F238E27FC236}">
                <a16:creationId xmlns:a16="http://schemas.microsoft.com/office/drawing/2014/main" id="{33CA8DA1-30A2-4DBA-8C5C-242451EE349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121" descr="装飾線">
            <a:extLst>
              <a:ext uri="{FF2B5EF4-FFF2-40B4-BE49-F238E27FC236}">
                <a16:creationId xmlns:a16="http://schemas.microsoft.com/office/drawing/2014/main" id="{D26914A6-3104-4305-AE7A-EC404FE2758A}"/>
              </a:ext>
            </a:extLst>
          </xdr:cNvPr>
          <xdr:cNvCxnSpPr>
            <a:cxnSpLocks/>
          </xdr:cNvCxnSpPr>
        </xdr:nvCxnSpPr>
        <xdr:spPr>
          <a:xfrm>
            <a:off x="625449" y="93567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手順" descr="テーブルによってもたらされる便利な機能の 1 つの例は、集計列です。数式を入力すると、自動的にその数式が下へ複写されます。そのしくみを示します。">
            <a:extLst>
              <a:ext uri="{FF2B5EF4-FFF2-40B4-BE49-F238E27FC236}">
                <a16:creationId xmlns:a16="http://schemas.microsoft.com/office/drawing/2014/main" id="{7C0F013D-9B6F-4A26-9916-DD705C30762C}"/>
              </a:ext>
            </a:extLst>
          </xdr:cNvPr>
          <xdr:cNvSpPr txBox="1"/>
        </xdr:nvSpPr>
        <xdr:spPr>
          <a:xfrm>
            <a:off x="619125" y="6640060"/>
            <a:ext cx="5300938" cy="55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テーブルによってもたらされる便利な機能の 1 つの例は、</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集計列</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です。数式を入力すると、自動的にその数式が下へ複写されます。そのしくみを示します。</a:t>
            </a:r>
          </a:p>
        </xdr:txBody>
      </xdr:sp>
      <xdr:sp macro="" textlink="">
        <xdr:nvSpPr>
          <xdr:cNvPr id="27" name="手順" descr="合計の下のセルを選択します">
            <a:extLst>
              <a:ext uri="{FF2B5EF4-FFF2-40B4-BE49-F238E27FC236}">
                <a16:creationId xmlns:a16="http://schemas.microsoft.com/office/drawing/2014/main" id="{9DAC03D3-35AF-499F-9D0E-A96F89373A34}"/>
              </a:ext>
            </a:extLst>
          </xdr:cNvPr>
          <xdr:cNvSpPr txBox="1"/>
        </xdr:nvSpPr>
        <xdr:spPr>
          <a:xfrm>
            <a:off x="1029308" y="7283132"/>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JP" altLang="en-US" sz="1100" b="1">
                <a:latin typeface="Meiryo UI" panose="020B0604030504040204" pitchFamily="50" charset="-128"/>
                <a:ea typeface="Meiryo UI" panose="020B0604030504040204" pitchFamily="50" charset="-128"/>
                <a:cs typeface="Segoe UI" panose="020B0502040204020203" pitchFamily="34" charset="0"/>
              </a:rPr>
              <a:t>集計</a:t>
            </a:r>
            <a:r>
              <a:rPr lang="ja" sz="1100">
                <a:latin typeface="Meiryo UI" panose="020B0604030504040204" pitchFamily="50" charset="-128"/>
                <a:ea typeface="Meiryo UI" panose="020B0604030504040204" pitchFamily="50" charset="-128"/>
                <a:cs typeface="Segoe UI" panose="020B0502040204020203" pitchFamily="34" charset="0"/>
              </a:rPr>
              <a:t>の下のセルを選択します。</a:t>
            </a:r>
          </a:p>
        </xdr:txBody>
      </xdr:sp>
      <xdr:sp macro="" textlink="">
        <xdr:nvSpPr>
          <xdr:cNvPr id="28" name="円 124" descr="1">
            <a:extLst>
              <a:ext uri="{FF2B5EF4-FFF2-40B4-BE49-F238E27FC236}">
                <a16:creationId xmlns:a16="http://schemas.microsoft.com/office/drawing/2014/main" id="{32DBC39A-E0B5-4546-BDD2-38EA9FA81C3E}"/>
              </a:ext>
            </a:extLst>
          </xdr:cNvPr>
          <xdr:cNvSpPr/>
        </xdr:nvSpPr>
        <xdr:spPr>
          <a:xfrm>
            <a:off x="622274" y="7241400"/>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29" name="手順" descr="Enter キーを押します">
            <a:extLst>
              <a:ext uri="{FF2B5EF4-FFF2-40B4-BE49-F238E27FC236}">
                <a16:creationId xmlns:a16="http://schemas.microsoft.com/office/drawing/2014/main" id="{6841AF65-0FBF-49C6-9623-92D0E8EDC322}"/>
              </a:ext>
            </a:extLst>
          </xdr:cNvPr>
          <xdr:cNvSpPr txBox="1"/>
        </xdr:nvSpPr>
        <xdr:spPr>
          <a:xfrm>
            <a:off x="1029307" y="8302009"/>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押す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0" name="円 126" descr="3">
            <a:extLst>
              <a:ext uri="{FF2B5EF4-FFF2-40B4-BE49-F238E27FC236}">
                <a16:creationId xmlns:a16="http://schemas.microsoft.com/office/drawing/2014/main" id="{0090F60A-F9BE-4EDE-83D2-C8F5343351FD}"/>
              </a:ext>
            </a:extLst>
          </xdr:cNvPr>
          <xdr:cNvSpPr/>
        </xdr:nvSpPr>
        <xdr:spPr>
          <a:xfrm>
            <a:off x="622274" y="8260277"/>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31" name="手順" descr="SUM 数式が下へ複写されるので、手動で下へ複写する必要がありません">
            <a:extLst>
              <a:ext uri="{FF2B5EF4-FFF2-40B4-BE49-F238E27FC236}">
                <a16:creationId xmlns:a16="http://schemas.microsoft.com/office/drawing/2014/main" id="{04733B7B-A934-4757-950A-D9BF4E91C916}"/>
              </a:ext>
            </a:extLst>
          </xdr:cNvPr>
          <xdr:cNvSpPr txBox="1"/>
        </xdr:nvSpPr>
        <xdr:spPr>
          <a:xfrm>
            <a:off x="1029307" y="8778541"/>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SUM 数式が下へ複写されるので、手動で下へ複写する必要がありません。 </a:t>
            </a:r>
          </a:p>
        </xdr:txBody>
      </xdr:sp>
      <xdr:sp macro="" textlink="">
        <xdr:nvSpPr>
          <xdr:cNvPr id="32" name="円 128" descr="4">
            <a:extLst>
              <a:ext uri="{FF2B5EF4-FFF2-40B4-BE49-F238E27FC236}">
                <a16:creationId xmlns:a16="http://schemas.microsoft.com/office/drawing/2014/main" id="{A28B22A5-1250-4E3E-82AA-4614440D096A}"/>
              </a:ext>
            </a:extLst>
          </xdr:cNvPr>
          <xdr:cNvSpPr/>
        </xdr:nvSpPr>
        <xdr:spPr>
          <a:xfrm>
            <a:off x="622274" y="8736808"/>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33" name="手順" descr="Alt キーと等号キーを押します">
            <a:extLst>
              <a:ext uri="{FF2B5EF4-FFF2-40B4-BE49-F238E27FC236}">
                <a16:creationId xmlns:a16="http://schemas.microsoft.com/office/drawing/2014/main" id="{5CE765E4-B6CF-4A82-8C14-1D55DA6B4591}"/>
              </a:ext>
            </a:extLst>
          </xdr:cNvPr>
          <xdr:cNvSpPr txBox="1"/>
        </xdr:nvSpPr>
        <xdr:spPr>
          <a:xfrm>
            <a:off x="1029307" y="7756081"/>
            <a:ext cx="4809517" cy="627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押す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4" name="円 130" descr="2">
            <a:extLst>
              <a:ext uri="{FF2B5EF4-FFF2-40B4-BE49-F238E27FC236}">
                <a16:creationId xmlns:a16="http://schemas.microsoft.com/office/drawing/2014/main" id="{FB6C22CF-05B1-46CA-8F96-C5EE7C988182}"/>
              </a:ext>
            </a:extLst>
          </xdr:cNvPr>
          <xdr:cNvSpPr/>
        </xdr:nvSpPr>
        <xdr:spPr>
          <a:xfrm>
            <a:off x="622274" y="7714349"/>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35" name="四角形:角丸 115" descr="Enter キー">
            <a:extLst>
              <a:ext uri="{FF2B5EF4-FFF2-40B4-BE49-F238E27FC236}">
                <a16:creationId xmlns:a16="http://schemas.microsoft.com/office/drawing/2014/main" id="{20E6987C-7F22-47DF-8497-EEFA409E2493}"/>
              </a:ext>
            </a:extLst>
          </xdr:cNvPr>
          <xdr:cNvSpPr/>
        </xdr:nvSpPr>
        <xdr:spPr>
          <a:xfrm>
            <a:off x="1490729" y="8305359"/>
            <a:ext cx="519046"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Enter</a:t>
            </a:r>
          </a:p>
        </xdr:txBody>
      </xdr:sp>
      <xdr:sp macro="" textlink="">
        <xdr:nvSpPr>
          <xdr:cNvPr id="36" name="四角形:角丸 116" descr="Alt キー">
            <a:extLst>
              <a:ext uri="{FF2B5EF4-FFF2-40B4-BE49-F238E27FC236}">
                <a16:creationId xmlns:a16="http://schemas.microsoft.com/office/drawing/2014/main" id="{29D99B33-E4D0-434D-B696-2D4FD87BDFA9}"/>
              </a:ext>
            </a:extLst>
          </xdr:cNvPr>
          <xdr:cNvSpPr/>
        </xdr:nvSpPr>
        <xdr:spPr>
          <a:xfrm>
            <a:off x="1490729" y="7759431"/>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Alt</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7" name="四角形:角丸 117" descr="等号 (=) キー">
            <a:extLst>
              <a:ext uri="{FF2B5EF4-FFF2-40B4-BE49-F238E27FC236}">
                <a16:creationId xmlns:a16="http://schemas.microsoft.com/office/drawing/2014/main" id="{857D7088-7FCE-4B92-8FB0-2454859E780D}"/>
              </a:ext>
            </a:extLst>
          </xdr:cNvPr>
          <xdr:cNvSpPr/>
        </xdr:nvSpPr>
        <xdr:spPr>
          <a:xfrm>
            <a:off x="2035131" y="7759431"/>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a:t>
            </a:r>
          </a:p>
        </xdr:txBody>
      </xdr:sp>
    </xdr:grpSp>
    <xdr:clientData/>
  </xdr:oneCellAnchor>
  <xdr:oneCellAnchor>
    <xdr:from>
      <xdr:col>5</xdr:col>
      <xdr:colOff>171450</xdr:colOff>
      <xdr:row>57</xdr:row>
      <xdr:rowOff>85725</xdr:rowOff>
    </xdr:from>
    <xdr:ext cx="2524125" cy="1276350"/>
    <xdr:grpSp>
      <xdr:nvGrpSpPr>
        <xdr:cNvPr id="38" name="グループ 9" descr="補足情報&#10;集計行の表示と非表示を切り替えるショートカットがあります。テーブル内をクリックし、Ctrl + Shift + T キーを押します&#10;">
          <a:extLst>
            <a:ext uri="{FF2B5EF4-FFF2-40B4-BE49-F238E27FC236}">
              <a16:creationId xmlns:a16="http://schemas.microsoft.com/office/drawing/2014/main" id="{A09FD4EB-92D6-42A4-BBD1-E669A5D6EB3B}"/>
            </a:ext>
          </a:extLst>
        </xdr:cNvPr>
        <xdr:cNvGrpSpPr/>
      </xdr:nvGrpSpPr>
      <xdr:grpSpPr>
        <a:xfrm>
          <a:off x="9499600" y="11515725"/>
          <a:ext cx="2524125" cy="1276350"/>
          <a:chOff x="8753475" y="11934825"/>
          <a:chExt cx="2524125" cy="1276350"/>
        </a:xfrm>
      </xdr:grpSpPr>
      <xdr:sp macro="" textlink="">
        <xdr:nvSpPr>
          <xdr:cNvPr id="39" name="手順" descr="補足情報&#10;集計行の表示と非表示を切り替えるショートカットがあります。テーブル内をクリックし、Ctrl + Shift + T キーを押します">
            <a:extLst>
              <a:ext uri="{FF2B5EF4-FFF2-40B4-BE49-F238E27FC236}">
                <a16:creationId xmlns:a16="http://schemas.microsoft.com/office/drawing/2014/main" id="{B96E64A3-040B-4790-B839-0CF60FB4BEFB}"/>
              </a:ext>
            </a:extLst>
          </xdr:cNvPr>
          <xdr:cNvSpPr txBox="1"/>
        </xdr:nvSpPr>
        <xdr:spPr>
          <a:xfrm>
            <a:off x="9041105" y="11969833"/>
            <a:ext cx="223649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集計行の表示と非表示を切り替えるショートカットがあります。テーブル内をクリックし、Ctrl + Shift + T キーを押します。</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40" name="グラフィック 147" descr="眼鏡">
            <a:extLst>
              <a:ext uri="{FF2B5EF4-FFF2-40B4-BE49-F238E27FC236}">
                <a16:creationId xmlns:a16="http://schemas.microsoft.com/office/drawing/2014/main" id="{FD70DA1A-ADBA-478D-8E72-7409F49C003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753475" y="11934825"/>
            <a:ext cx="323347" cy="364990"/>
          </a:xfrm>
          <a:prstGeom prst="rect">
            <a:avLst/>
          </a:prstGeom>
        </xdr:spPr>
      </xdr:pic>
    </xdr:grpSp>
    <xdr:clientData/>
  </xdr:oneCellAnchor>
  <xdr:twoCellAnchor>
    <xdr:from>
      <xdr:col>3</xdr:col>
      <xdr:colOff>419107</xdr:colOff>
      <xdr:row>15</xdr:row>
      <xdr:rowOff>114299</xdr:rowOff>
    </xdr:from>
    <xdr:to>
      <xdr:col>7</xdr:col>
      <xdr:colOff>314331</xdr:colOff>
      <xdr:row>22</xdr:row>
      <xdr:rowOff>9524</xdr:rowOff>
    </xdr:to>
    <xdr:grpSp>
      <xdr:nvGrpSpPr>
        <xdr:cNvPr id="41" name="グループ 8" descr="特別課題&#10;テーブルのスタイルを変更してみます。最初にテーブル内をクリックすると、Excel の上部に [テーブル ツール デザイン] タブが表示されます。そのタブをクリックして、目的のスタイルを選択します">
          <a:extLst>
            <a:ext uri="{FF2B5EF4-FFF2-40B4-BE49-F238E27FC236}">
              <a16:creationId xmlns:a16="http://schemas.microsoft.com/office/drawing/2014/main" id="{DFDD0C30-2DA8-4714-906E-6AAEC67D6AD3}"/>
            </a:ext>
          </a:extLst>
        </xdr:cNvPr>
        <xdr:cNvGrpSpPr/>
      </xdr:nvGrpSpPr>
      <xdr:grpSpPr>
        <a:xfrm>
          <a:off x="7994657" y="3543299"/>
          <a:ext cx="3476624" cy="1228725"/>
          <a:chOff x="7698583" y="3790949"/>
          <a:chExt cx="2436016" cy="1362075"/>
        </a:xfrm>
      </xdr:grpSpPr>
      <xdr:sp macro="" textlink="">
        <xdr:nvSpPr>
          <xdr:cNvPr id="42" name="手順" descr="特別課題&#10;テーブルのスタイルを変更してみます。最初にテーブル内をクリックすると、Excel の上部に [テーブル ツール デザイン] タブが表示されます。そのタブをクリックして、目的のスタイルを選択します">
            <a:extLst>
              <a:ext uri="{FF2B5EF4-FFF2-40B4-BE49-F238E27FC236}">
                <a16:creationId xmlns:a16="http://schemas.microsoft.com/office/drawing/2014/main" id="{FDB230AD-775E-406B-901B-2B9A37B64FFB}"/>
              </a:ext>
            </a:extLst>
          </xdr:cNvPr>
          <xdr:cNvSpPr txBox="1"/>
        </xdr:nvSpPr>
        <xdr:spPr>
          <a:xfrm>
            <a:off x="8008156" y="3790949"/>
            <a:ext cx="2126443"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特別課題</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テーブルのスタイルを変更してみます。最初にテーブル内をクリックすると、Excel の上部に [</a:t>
            </a:r>
            <a:r>
              <a:rPr lang="ja" sz="1100" b="1"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テーブル ツール デザイン</a:t>
            </a:r>
            <a:r>
              <a:rPr lang="ja" sz="1100" b="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タブが表示されます。</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そのタブをクリックして、目的のスタイルを選択します。</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43" name="グラフィック 263" descr="リボン">
            <a:extLst>
              <a:ext uri="{FF2B5EF4-FFF2-40B4-BE49-F238E27FC236}">
                <a16:creationId xmlns:a16="http://schemas.microsoft.com/office/drawing/2014/main" id="{A0FAC516-C950-433C-AA2A-A07367E1DC21}"/>
              </a:ext>
            </a:extLst>
          </xdr:cNvPr>
          <xdr:cNvPicPr>
            <a:picLocks/>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698583" y="3845776"/>
            <a:ext cx="364500" cy="439736"/>
          </a:xfrm>
          <a:prstGeom prst="rect">
            <a:avLst/>
          </a:prstGeom>
        </xdr:spPr>
      </xdr:pic>
    </xdr:grpSp>
    <xdr:clientData/>
  </xdr:twoCellAnchor>
  <xdr:oneCellAnchor>
    <xdr:from>
      <xdr:col>2</xdr:col>
      <xdr:colOff>428625</xdr:colOff>
      <xdr:row>41</xdr:row>
      <xdr:rowOff>104774</xdr:rowOff>
    </xdr:from>
    <xdr:ext cx="4000500" cy="1171575"/>
    <xdr:grpSp>
      <xdr:nvGrpSpPr>
        <xdr:cNvPr id="44" name="実験" descr="実験:集計列の配置後、列のセルの 1 つ以上に入力してください。どうなりましたか?緑色の三角形が表示された場合は、クリックし、感嘆符をクリックします。Excel による注意が表示されます。">
          <a:extLst>
            <a:ext uri="{FF2B5EF4-FFF2-40B4-BE49-F238E27FC236}">
              <a16:creationId xmlns:a16="http://schemas.microsoft.com/office/drawing/2014/main" id="{98223118-07DE-4EDB-889B-D1EC69E3F7A3}"/>
            </a:ext>
          </a:extLst>
        </xdr:cNvPr>
        <xdr:cNvGrpSpPr/>
      </xdr:nvGrpSpPr>
      <xdr:grpSpPr>
        <a:xfrm>
          <a:off x="6816725" y="8486774"/>
          <a:ext cx="4000500" cy="1171575"/>
          <a:chOff x="6800850" y="8905874"/>
          <a:chExt cx="4000500" cy="1171575"/>
        </a:xfrm>
      </xdr:grpSpPr>
      <xdr:pic>
        <xdr:nvPicPr>
          <xdr:cNvPr id="45" name="グラフィック 96" descr="フラスコ">
            <a:extLst>
              <a:ext uri="{FF2B5EF4-FFF2-40B4-BE49-F238E27FC236}">
                <a16:creationId xmlns:a16="http://schemas.microsoft.com/office/drawing/2014/main" id="{007F34AB-A717-40E2-9DCE-868F27DBE354}"/>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800850" y="8969959"/>
            <a:ext cx="483787" cy="361950"/>
          </a:xfrm>
          <a:prstGeom prst="rect">
            <a:avLst/>
          </a:prstGeom>
        </xdr:spPr>
      </xdr:pic>
      <xdr:sp macro="" textlink="">
        <xdr:nvSpPr>
          <xdr:cNvPr id="46" name="手順" descr="実験&#10;集計列の配置後、列のセルの 1 つ以上に入力してください。どうなりましたか?緑色の三角形が表示された場合は、クリックし、感嘆符をクリックします。Excel による注意が表示されます。">
            <a:extLst>
              <a:ext uri="{FF2B5EF4-FFF2-40B4-BE49-F238E27FC236}">
                <a16:creationId xmlns:a16="http://schemas.microsoft.com/office/drawing/2014/main" id="{00CE6F0C-1841-419B-B943-2CF528835C1E}"/>
              </a:ext>
            </a:extLst>
          </xdr:cNvPr>
          <xdr:cNvSpPr txBox="1"/>
        </xdr:nvSpPr>
        <xdr:spPr>
          <a:xfrm>
            <a:off x="7150906" y="8905874"/>
            <a:ext cx="3650444"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実験</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集計列の配置後、列のセルの 1 つ以上に入力してみてください。</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どうなりましたか?緑色の三角形が表示された場合は、クリックし、感嘆符をクリックします。Excel による注意が表示されます。</a:t>
            </a:r>
            <a:endParaRPr lang="en-US"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0</xdr:col>
      <xdr:colOff>323850</xdr:colOff>
      <xdr:row>46</xdr:row>
      <xdr:rowOff>161925</xdr:rowOff>
    </xdr:from>
    <xdr:ext cx="5695950" cy="4619625"/>
    <xdr:grpSp>
      <xdr:nvGrpSpPr>
        <xdr:cNvPr id="47" name="テーブルの合計行" descr="テーブルの合計行&#10;テーブルのもう 1 つの便利な点は、合計行です。SUM 数式を入力することなく、ワンタッチで合計が行われます。また、平均式など多数についても同様です。そのしくみを示します。&#10;右側のテーブル内の任意のセルを選択します。&#10;Excel ウィンドウの上部に [テーブル ツール デザイン] タブが表示されます。&#10;そのタブで、[集計行] をクリックします。&#10;合計の 240 万円がテーブルの下部に追加されます。&#10;ただし、平均が必要な場合は、どうしますか?240 万円を含むセルをクリックします。&#10;下矢印をクリックし、[平均] をクリックします。平均額の 30 万円が表示されます">
          <a:extLst>
            <a:ext uri="{FF2B5EF4-FFF2-40B4-BE49-F238E27FC236}">
              <a16:creationId xmlns:a16="http://schemas.microsoft.com/office/drawing/2014/main" id="{DD9CA534-7C42-4E4B-A833-02B1EF904008}"/>
            </a:ext>
          </a:extLst>
        </xdr:cNvPr>
        <xdr:cNvGrpSpPr/>
      </xdr:nvGrpSpPr>
      <xdr:grpSpPr>
        <a:xfrm>
          <a:off x="323850" y="9496425"/>
          <a:ext cx="5695950" cy="4619625"/>
          <a:chOff x="390525" y="9801226"/>
          <a:chExt cx="5695950" cy="4591050"/>
        </a:xfrm>
      </xdr:grpSpPr>
      <xdr:sp macro="" textlink="">
        <xdr:nvSpPr>
          <xdr:cNvPr id="48" name="四角形 140" descr="背景">
            <a:extLst>
              <a:ext uri="{FF2B5EF4-FFF2-40B4-BE49-F238E27FC236}">
                <a16:creationId xmlns:a16="http://schemas.microsoft.com/office/drawing/2014/main" id="{E0F2B98E-4915-436A-8F30-03E88DAC1763}"/>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9" name="手順" descr="テーブルの合計行">
            <a:extLst>
              <a:ext uri="{FF2B5EF4-FFF2-40B4-BE49-F238E27FC236}">
                <a16:creationId xmlns:a16="http://schemas.microsoft.com/office/drawing/2014/main" id="{4531406D-FC1F-4D65-98AD-5DB0A865EB93}"/>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テーブルの合計行</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0" name="直線​​コネクタ 142" descr="装飾線">
            <a:extLst>
              <a:ext uri="{FF2B5EF4-FFF2-40B4-BE49-F238E27FC236}">
                <a16:creationId xmlns:a16="http://schemas.microsoft.com/office/drawing/2014/main" id="{96B85883-6329-46DF-87F6-AFFD21A08D27}"/>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1" name="手順" descr="テーブルのもう 1 つの便利な点は、合計行です。SUM 数式を入力することなく、ワンタッチで合計が行われます。また、平均式など多数についても同様です。そのしくみを示します。">
            <a:extLst>
              <a:ext uri="{FF2B5EF4-FFF2-40B4-BE49-F238E27FC236}">
                <a16:creationId xmlns:a16="http://schemas.microsoft.com/office/drawing/2014/main" id="{6E6161BB-610F-4F9D-9C57-2CA369219CA1}"/>
              </a:ext>
            </a:extLst>
          </xdr:cNvPr>
          <xdr:cNvSpPr txBox="1"/>
        </xdr:nvSpPr>
        <xdr:spPr>
          <a:xfrm>
            <a:off x="619125" y="10510470"/>
            <a:ext cx="5181600"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テーブルのもう 1 つの便利な点は、</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集計行</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です。SUM 数式を入力することなく、ワンタッチで合計が行われます。また、平均式など多数についても同様です。そのしくみを示します。</a:t>
            </a:r>
          </a:p>
        </xdr:txBody>
      </xdr:sp>
      <xdr:sp macro="" textlink="">
        <xdr:nvSpPr>
          <xdr:cNvPr id="52" name="手順" descr="右側のテーブル内の任意のセルを選択します">
            <a:extLst>
              <a:ext uri="{FF2B5EF4-FFF2-40B4-BE49-F238E27FC236}">
                <a16:creationId xmlns:a16="http://schemas.microsoft.com/office/drawing/2014/main" id="{03C75415-5CED-4856-832F-B8D9FF6ABDEF}"/>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右側のテーブル内の任意のセルを選択します。</a:t>
            </a:r>
          </a:p>
        </xdr:txBody>
      </xdr:sp>
      <xdr:sp macro="" textlink="">
        <xdr:nvSpPr>
          <xdr:cNvPr id="53" name="円 145" descr="1">
            <a:extLst>
              <a:ext uri="{FF2B5EF4-FFF2-40B4-BE49-F238E27FC236}">
                <a16:creationId xmlns:a16="http://schemas.microsoft.com/office/drawing/2014/main" id="{82BE02FA-1F70-4775-8B71-72068AB2125D}"/>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54" name="手順" descr="そのタブで、[集計行] をクリックします">
            <a:extLst>
              <a:ext uri="{FF2B5EF4-FFF2-40B4-BE49-F238E27FC236}">
                <a16:creationId xmlns:a16="http://schemas.microsoft.com/office/drawing/2014/main" id="{760FFF1D-1910-4BB6-A0B3-94E016A2F19E}"/>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そのタブで、[</a:t>
            </a:r>
            <a:r>
              <a:rPr lang="ja" sz="1100" b="1">
                <a:latin typeface="Meiryo UI" panose="020B0604030504040204" pitchFamily="50" charset="-128"/>
                <a:ea typeface="Meiryo UI" panose="020B0604030504040204" pitchFamily="50" charset="-128"/>
                <a:cs typeface="Segoe UI" panose="020B0502040204020203" pitchFamily="34" charset="0"/>
              </a:rPr>
              <a:t>集計行</a:t>
            </a:r>
            <a:r>
              <a:rPr lang="ja" sz="1100">
                <a:latin typeface="Meiryo UI" panose="020B0604030504040204" pitchFamily="50" charset="-128"/>
                <a:ea typeface="Meiryo UI" panose="020B0604030504040204" pitchFamily="50" charset="-128"/>
                <a:cs typeface="Segoe UI" panose="020B0502040204020203" pitchFamily="34" charset="0"/>
              </a:rPr>
              <a:t>] をクリックします。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5" name="円 147" descr="3">
            <a:extLst>
              <a:ext uri="{FF2B5EF4-FFF2-40B4-BE49-F238E27FC236}">
                <a16:creationId xmlns:a16="http://schemas.microsoft.com/office/drawing/2014/main" id="{80CC02CB-C76D-456A-88F4-2850D851A164}"/>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56" name="手順" descr="合計の 240 万円がテーブルの下部に追加されます">
            <a:extLst>
              <a:ext uri="{FF2B5EF4-FFF2-40B4-BE49-F238E27FC236}">
                <a16:creationId xmlns:a16="http://schemas.microsoft.com/office/drawing/2014/main" id="{7418F1D4-CA41-423F-84F3-E19F26A04ED2}"/>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合計の</a:t>
            </a:r>
            <a:r>
              <a:rPr lang="ja" sz="1050" b="1">
                <a:latin typeface="Meiryo UI" panose="020B0604030504040204" pitchFamily="50" charset="-128"/>
                <a:ea typeface="Meiryo UI" panose="020B0604030504040204" pitchFamily="50" charset="-128"/>
                <a:cs typeface="Segoe UI" panose="020B0502040204020203" pitchFamily="34" charset="0"/>
              </a:rPr>
              <a:t> </a:t>
            </a:r>
            <a:r>
              <a:rPr lang="ja" altLang="en-US" sz="1050" b="1">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24</a:t>
            </a:r>
            <a:r>
              <a:rPr lang="en-US" altLang="ja" sz="1050" b="1">
                <a:latin typeface="Meiryo UI" panose="020B0604030504040204" pitchFamily="50" charset="-128"/>
                <a:ea typeface="Meiryo UI" panose="020B0604030504040204" pitchFamily="50" charset="-128"/>
                <a:cs typeface="Segoe UI" panose="020B0502040204020203" pitchFamily="34" charset="0"/>
              </a:rPr>
              <a:t>,000 </a:t>
            </a:r>
            <a:r>
              <a:rPr lang="ja" sz="1050">
                <a:latin typeface="Meiryo UI" panose="020B0604030504040204" pitchFamily="50" charset="-128"/>
                <a:ea typeface="Meiryo UI" panose="020B0604030504040204" pitchFamily="50" charset="-128"/>
                <a:cs typeface="Segoe UI" panose="020B0502040204020203" pitchFamily="34" charset="0"/>
              </a:rPr>
              <a:t>がテーブルの下部に追加されます。 </a:t>
            </a:r>
          </a:p>
        </xdr:txBody>
      </xdr:sp>
      <xdr:sp macro="" textlink="">
        <xdr:nvSpPr>
          <xdr:cNvPr id="57" name="円 149" descr="4">
            <a:extLst>
              <a:ext uri="{FF2B5EF4-FFF2-40B4-BE49-F238E27FC236}">
                <a16:creationId xmlns:a16="http://schemas.microsoft.com/office/drawing/2014/main" id="{9AD1480B-DBFC-4912-9BB0-20F3202644C2}"/>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58" name="手順" descr="Excel ウィンドウの上部に [テーブル ツール デザイン] タブが表示されます">
            <a:extLst>
              <a:ext uri="{FF2B5EF4-FFF2-40B4-BE49-F238E27FC236}">
                <a16:creationId xmlns:a16="http://schemas.microsoft.com/office/drawing/2014/main" id="{23078027-E917-4616-849C-5C234296D5E5}"/>
              </a:ext>
            </a:extLst>
          </xdr:cNvPr>
          <xdr:cNvSpPr txBox="1"/>
        </xdr:nvSpPr>
        <xdr:spPr>
          <a:xfrm>
            <a:off x="1029307" y="11646978"/>
            <a:ext cx="4809517" cy="32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Excel ウィンドウの上部に [</a:t>
            </a:r>
            <a:r>
              <a:rPr lang="ja" sz="1050" b="1">
                <a:latin typeface="Meiryo UI" panose="020B0604030504040204" pitchFamily="50" charset="-128"/>
                <a:ea typeface="Meiryo UI" panose="020B0604030504040204" pitchFamily="50" charset="-128"/>
                <a:cs typeface="Segoe UI" panose="020B0502040204020203" pitchFamily="34" charset="0"/>
              </a:rPr>
              <a:t>テーブル ツール デザイン</a:t>
            </a:r>
            <a:r>
              <a:rPr lang="ja" sz="1050">
                <a:latin typeface="Meiryo UI" panose="020B0604030504040204" pitchFamily="50" charset="-128"/>
                <a:ea typeface="Meiryo UI" panose="020B0604030504040204" pitchFamily="50" charset="-128"/>
                <a:cs typeface="Segoe UI" panose="020B0502040204020203" pitchFamily="34" charset="0"/>
              </a:rPr>
              <a:t>] タブが表示されます。 </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9" name="円 151" descr="2">
            <a:extLst>
              <a:ext uri="{FF2B5EF4-FFF2-40B4-BE49-F238E27FC236}">
                <a16:creationId xmlns:a16="http://schemas.microsoft.com/office/drawing/2014/main" id="{04D85EF0-1207-45F4-91D1-1F939B5277F4}"/>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60" name="手順" descr="ただし、平均が必要な場合は、どうしますか?240 万円を含むセルをクリックします">
            <a:extLst>
              <a:ext uri="{FF2B5EF4-FFF2-40B4-BE49-F238E27FC236}">
                <a16:creationId xmlns:a16="http://schemas.microsoft.com/office/drawing/2014/main" id="{293337E0-5032-4432-B503-D747B45B1DBB}"/>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ただし、平均が必要な場合は、どうしますか?</a:t>
            </a:r>
            <a:r>
              <a:rPr lang="en-US" altLang="ja" sz="1050">
                <a:latin typeface="Meiryo UI" panose="020B0604030504040204" pitchFamily="50" charset="-128"/>
                <a:ea typeface="Meiryo UI" panose="020B0604030504040204" pitchFamily="50" charset="-128"/>
                <a:cs typeface="Segoe UI" panose="020B0502040204020203" pitchFamily="34" charset="0"/>
              </a:rPr>
              <a:t> </a:t>
            </a:r>
            <a:r>
              <a:rPr lang="ja" altLang="en-US" sz="1050" b="1">
                <a:latin typeface="Meiryo UI" panose="020B0604030504040204" pitchFamily="50" charset="-128"/>
                <a:ea typeface="Meiryo UI" panose="020B0604030504040204" pitchFamily="50" charset="-128"/>
                <a:cs typeface="Segoe UI" panose="020B0502040204020203" pitchFamily="34" charset="0"/>
              </a:rPr>
              <a:t>￥</a:t>
            </a:r>
            <a:r>
              <a:rPr lang="en-US" altLang="ja" sz="1050" b="1">
                <a:latin typeface="Meiryo UI" panose="020B0604030504040204" pitchFamily="50" charset="-128"/>
                <a:ea typeface="Meiryo UI" panose="020B0604030504040204" pitchFamily="50" charset="-128"/>
                <a:cs typeface="Segoe UI" panose="020B0502040204020203" pitchFamily="34" charset="0"/>
              </a:rPr>
              <a:t>24,000 </a:t>
            </a:r>
            <a:r>
              <a:rPr lang="ja" sz="1050" b="0">
                <a:latin typeface="Meiryo UI" panose="020B0604030504040204" pitchFamily="50" charset="-128"/>
                <a:ea typeface="Meiryo UI" panose="020B0604030504040204" pitchFamily="50" charset="-128"/>
                <a:cs typeface="Segoe UI" panose="020B0502040204020203" pitchFamily="34" charset="0"/>
              </a:rPr>
              <a:t>を含むセルをクリックします。</a:t>
            </a:r>
          </a:p>
        </xdr:txBody>
      </xdr:sp>
      <xdr:sp macro="" textlink="">
        <xdr:nvSpPr>
          <xdr:cNvPr id="61" name="円 153" descr="5">
            <a:extLst>
              <a:ext uri="{FF2B5EF4-FFF2-40B4-BE49-F238E27FC236}">
                <a16:creationId xmlns:a16="http://schemas.microsoft.com/office/drawing/2014/main" id="{668F8C61-7FCF-48AE-B0A3-2856B164917A}"/>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62" name="手順" descr="下矢印をクリックし、[平均] をクリックします。平均額の 30 万円が表示されます">
            <a:extLst>
              <a:ext uri="{FF2B5EF4-FFF2-40B4-BE49-F238E27FC236}">
                <a16:creationId xmlns:a16="http://schemas.microsoft.com/office/drawing/2014/main" id="{74239959-2019-4915-8ECB-64F66F5833E1}"/>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下矢印</a:t>
            </a:r>
            <a:r>
              <a:rPr lang="en-US" altLang="ja" sz="1050">
                <a:latin typeface="Meiryo UI" panose="020B0604030504040204" pitchFamily="50" charset="-128"/>
                <a:ea typeface="Meiryo UI" panose="020B0604030504040204" pitchFamily="50" charset="-128"/>
                <a:cs typeface="Segoe UI" panose="020B0502040204020203" pitchFamily="34" charset="0"/>
              </a:rPr>
              <a:t>      </a:t>
            </a:r>
            <a:r>
              <a:rPr lang="ja" sz="1050">
                <a:latin typeface="Meiryo UI" panose="020B0604030504040204" pitchFamily="50" charset="-128"/>
                <a:ea typeface="Meiryo UI" panose="020B0604030504040204" pitchFamily="50" charset="-128"/>
                <a:cs typeface="Segoe UI" panose="020B0502040204020203" pitchFamily="34" charset="0"/>
              </a:rPr>
              <a:t>をクリックし</a:t>
            </a:r>
            <a:r>
              <a:rPr lang="ja" sz="1050" b="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平均</a:t>
            </a:r>
            <a:r>
              <a:rPr lang="ja" sz="1050" b="0">
                <a:latin typeface="Meiryo UI" panose="020B0604030504040204" pitchFamily="50" charset="-128"/>
                <a:ea typeface="Meiryo UI" panose="020B0604030504040204" pitchFamily="50" charset="-128"/>
                <a:cs typeface="Segoe UI" panose="020B0502040204020203" pitchFamily="34" charset="0"/>
              </a:rPr>
              <a:t>] をクリックします。平均額</a:t>
            </a:r>
            <a:r>
              <a:rPr lang="ja" sz="1050">
                <a:latin typeface="Meiryo UI" panose="020B0604030504040204" pitchFamily="50" charset="-128"/>
                <a:ea typeface="Meiryo UI" panose="020B0604030504040204" pitchFamily="50" charset="-128"/>
                <a:cs typeface="Segoe UI" panose="020B0502040204020203" pitchFamily="34" charset="0"/>
              </a:rPr>
              <a:t>の </a:t>
            </a:r>
            <a:r>
              <a:rPr lang="ja" altLang="en-US" sz="1050" b="1">
                <a:latin typeface="Meiryo UI" panose="020B0604030504040204" pitchFamily="50" charset="-128"/>
                <a:ea typeface="Meiryo UI" panose="020B0604030504040204" pitchFamily="50" charset="-128"/>
                <a:cs typeface="Segoe UI" panose="020B0502040204020203" pitchFamily="34" charset="0"/>
              </a:rPr>
              <a:t>￥</a:t>
            </a:r>
            <a:r>
              <a:rPr lang="en-US" altLang="ja" sz="1050" b="1">
                <a:latin typeface="Meiryo UI" panose="020B0604030504040204" pitchFamily="50" charset="-128"/>
                <a:ea typeface="Meiryo UI" panose="020B0604030504040204" pitchFamily="50" charset="-128"/>
                <a:cs typeface="Segoe UI" panose="020B0502040204020203" pitchFamily="34" charset="0"/>
              </a:rPr>
              <a:t>3,000 </a:t>
            </a:r>
            <a:r>
              <a:rPr lang="ja" sz="1050">
                <a:latin typeface="Meiryo UI" panose="020B0604030504040204" pitchFamily="50" charset="-128"/>
                <a:ea typeface="Meiryo UI" panose="020B0604030504040204" pitchFamily="50" charset="-128"/>
                <a:cs typeface="Segoe UI" panose="020B0502040204020203" pitchFamily="34" charset="0"/>
              </a:rPr>
              <a:t>が表示されます。</a:t>
            </a:r>
          </a:p>
        </xdr:txBody>
      </xdr:sp>
      <xdr:sp macro="" textlink="">
        <xdr:nvSpPr>
          <xdr:cNvPr id="63" name="円 155" descr="6">
            <a:extLst>
              <a:ext uri="{FF2B5EF4-FFF2-40B4-BE49-F238E27FC236}">
                <a16:creationId xmlns:a16="http://schemas.microsoft.com/office/drawing/2014/main" id="{75923715-1EB2-41E5-97D4-A636615A23D6}"/>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6</a:t>
            </a:r>
          </a:p>
        </xdr:txBody>
      </xdr:sp>
      <xdr:cxnSp macro="">
        <xdr:nvCxnSpPr>
          <xdr:cNvPr id="64" name="直線​​コネクタ 156" descr="装飾線">
            <a:extLst>
              <a:ext uri="{FF2B5EF4-FFF2-40B4-BE49-F238E27FC236}">
                <a16:creationId xmlns:a16="http://schemas.microsoft.com/office/drawing/2014/main" id="{F35C962B-98BD-4741-98D9-4F9F565EC6AD}"/>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65" name="図 64" descr="下矢印">
            <a:extLst>
              <a:ext uri="{FF2B5EF4-FFF2-40B4-BE49-F238E27FC236}">
                <a16:creationId xmlns:a16="http://schemas.microsoft.com/office/drawing/2014/main" id="{E4F0BEEB-6D8B-4260-BCE8-0C59EE093D1A}"/>
              </a:ext>
            </a:extLst>
          </xdr:cNvPr>
          <xdr:cNvPicPr>
            <a:picLocks noChangeAspect="1"/>
          </xdr:cNvPicPr>
        </xdr:nvPicPr>
        <xdr:blipFill rotWithShape="1">
          <a:blip xmlns:r="http://schemas.openxmlformats.org/officeDocument/2006/relationships" r:embed="rId9"/>
          <a:srcRect l="50577" t="24115" r="25368" b="21977"/>
          <a:stretch/>
        </xdr:blipFill>
        <xdr:spPr>
          <a:xfrm>
            <a:off x="1580136" y="13679834"/>
            <a:ext cx="158075" cy="154021"/>
          </a:xfrm>
          <a:prstGeom prst="rect">
            <a:avLst/>
          </a:prstGeom>
        </xdr:spPr>
      </xdr:pic>
    </xdr:grpSp>
    <xdr:clientData/>
  </xdr:oneCellAnchor>
  <xdr:oneCellAnchor>
    <xdr:from>
      <xdr:col>0</xdr:col>
      <xdr:colOff>319090</xdr:colOff>
      <xdr:row>71</xdr:row>
      <xdr:rowOff>180975</xdr:rowOff>
    </xdr:from>
    <xdr:ext cx="5695950" cy="3346848"/>
    <xdr:grpSp>
      <xdr:nvGrpSpPr>
        <xdr:cNvPr id="66" name="Web 上のその他の情報" descr="Web 上のその他の情報。Web へのリンクが含まれています。&#10;ページのトップへ&#10;次の手順へ">
          <a:extLst>
            <a:ext uri="{FF2B5EF4-FFF2-40B4-BE49-F238E27FC236}">
              <a16:creationId xmlns:a16="http://schemas.microsoft.com/office/drawing/2014/main" id="{D1699A09-18BC-4C6C-A66E-F7CAB0AA8744}"/>
            </a:ext>
          </a:extLst>
        </xdr:cNvPr>
        <xdr:cNvGrpSpPr/>
      </xdr:nvGrpSpPr>
      <xdr:grpSpPr>
        <a:xfrm>
          <a:off x="319090" y="14277975"/>
          <a:ext cx="5695950" cy="3346848"/>
          <a:chOff x="385765" y="14586347"/>
          <a:chExt cx="5695950" cy="3267075"/>
        </a:xfrm>
      </xdr:grpSpPr>
      <xdr:sp macro="" textlink="">
        <xdr:nvSpPr>
          <xdr:cNvPr id="67" name="四角形 159" descr="背景">
            <a:extLst>
              <a:ext uri="{FF2B5EF4-FFF2-40B4-BE49-F238E27FC236}">
                <a16:creationId xmlns:a16="http://schemas.microsoft.com/office/drawing/2014/main" id="{4C94008A-6B6A-4FA0-9617-CB586C00F36E}"/>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68" name="手順" descr="Web 上のその他の情報">
            <a:extLst>
              <a:ext uri="{FF2B5EF4-FFF2-40B4-BE49-F238E27FC236}">
                <a16:creationId xmlns:a16="http://schemas.microsoft.com/office/drawing/2014/main" id="{8AE83092-C1DF-49B2-944F-5A50279BA1FD}"/>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69" name="直線​​コネクタ 161" descr="装飾線">
            <a:extLst>
              <a:ext uri="{FF2B5EF4-FFF2-40B4-BE49-F238E27FC236}">
                <a16:creationId xmlns:a16="http://schemas.microsoft.com/office/drawing/2014/main" id="{B03F7CB3-335B-4FA3-944B-7FDC6D2A754B}"/>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0" name="[次へ] ボタン" descr="ページのトップへ。セル A1 へのハイパーリンクが設定されています">
            <a:hlinkClick xmlns:r="http://schemas.openxmlformats.org/officeDocument/2006/relationships" r:id="rId10" tooltip="このワークシートのセル A1 に戻るときに選択します"/>
            <a:extLst>
              <a:ext uri="{FF2B5EF4-FFF2-40B4-BE49-F238E27FC236}">
                <a16:creationId xmlns:a16="http://schemas.microsoft.com/office/drawing/2014/main" id="{87013214-B88E-4B22-8D23-2312814FF05C}"/>
              </a:ext>
            </a:extLst>
          </xdr:cNvPr>
          <xdr:cNvSpPr/>
        </xdr:nvSpPr>
        <xdr:spPr>
          <a:xfrm>
            <a:off x="620689" y="1708912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71" name="直線​​コネクタ 163" descr="装飾線">
            <a:extLst>
              <a:ext uri="{FF2B5EF4-FFF2-40B4-BE49-F238E27FC236}">
                <a16:creationId xmlns:a16="http://schemas.microsoft.com/office/drawing/2014/main" id="{2265F3F0-E2CA-49F5-9EE5-B667C9D7506C}"/>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2"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10565AB5-2B2D-44E9-BFDE-51C87AC0A3AF}"/>
              </a:ext>
            </a:extLst>
          </xdr:cNvPr>
          <xdr:cNvSpPr/>
        </xdr:nvSpPr>
        <xdr:spPr>
          <a:xfrm>
            <a:off x="4679635" y="1727962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73" name="手順" descr="Excel テーブルの概要。Web へのハイパーリンクが設定されています">
            <a:hlinkClick xmlns:r="http://schemas.openxmlformats.org/officeDocument/2006/relationships" r:id="rId11" tooltip=" Excel テーブルの概要を Web を参照するときに選択します"/>
            <a:extLst>
              <a:ext uri="{FF2B5EF4-FFF2-40B4-BE49-F238E27FC236}">
                <a16:creationId xmlns:a16="http://schemas.microsoft.com/office/drawing/2014/main" id="{4FF3F7CE-A770-4F5D-9764-6B38BAC33B8F}"/>
              </a:ext>
            </a:extLst>
          </xdr:cNvPr>
          <xdr:cNvSpPr txBox="1"/>
        </xdr:nvSpPr>
        <xdr:spPr>
          <a:xfrm>
            <a:off x="1024548" y="15381196"/>
            <a:ext cx="173770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テーブルの概要</a:t>
            </a:r>
          </a:p>
        </xdr:txBody>
      </xdr:sp>
      <xdr:pic>
        <xdr:nvPicPr>
          <xdr:cNvPr id="74" name="グラフィック 22" descr="矢印">
            <a:hlinkClick xmlns:r="http://schemas.openxmlformats.org/officeDocument/2006/relationships" r:id="rId11" tooltip="Web で詳細情報を参照するときに選択します"/>
            <a:extLst>
              <a:ext uri="{FF2B5EF4-FFF2-40B4-BE49-F238E27FC236}">
                <a16:creationId xmlns:a16="http://schemas.microsoft.com/office/drawing/2014/main" id="{03CEC8C5-A39F-42BF-8330-7711EA6ED4E7}"/>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5285919"/>
            <a:ext cx="454554" cy="448472"/>
          </a:xfrm>
          <a:prstGeom prst="rect">
            <a:avLst/>
          </a:prstGeom>
        </xdr:spPr>
      </xdr:pic>
      <xdr:sp macro="" textlink="">
        <xdr:nvSpPr>
          <xdr:cNvPr id="75" name="手順" descr="Excel テーブルのデータを合計します。Web へのハイパーリンクが設定されています">
            <a:hlinkClick xmlns:r="http://schemas.openxmlformats.org/officeDocument/2006/relationships" r:id="rId14" tooltip=" Excel テーブルでデータを合計する方法について Web を参照するときに選択します"/>
            <a:extLst>
              <a:ext uri="{FF2B5EF4-FFF2-40B4-BE49-F238E27FC236}">
                <a16:creationId xmlns:a16="http://schemas.microsoft.com/office/drawing/2014/main" id="{EDFFCE4B-5BFA-4D75-9581-4DD0F32920A5}"/>
              </a:ext>
            </a:extLst>
          </xdr:cNvPr>
          <xdr:cNvSpPr txBox="1"/>
        </xdr:nvSpPr>
        <xdr:spPr>
          <a:xfrm>
            <a:off x="1024548" y="15845803"/>
            <a:ext cx="20806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テーブルのデータを合計する</a:t>
            </a:r>
          </a:p>
        </xdr:txBody>
      </xdr:sp>
      <xdr:pic>
        <xdr:nvPicPr>
          <xdr:cNvPr id="76" name="グラフィック 22" descr="矢印">
            <a:hlinkClick xmlns:r="http://schemas.openxmlformats.org/officeDocument/2006/relationships" r:id="rId14" tooltip="Web で詳細情報を参照するときに選択します"/>
            <a:extLst>
              <a:ext uri="{FF2B5EF4-FFF2-40B4-BE49-F238E27FC236}">
                <a16:creationId xmlns:a16="http://schemas.microsoft.com/office/drawing/2014/main" id="{CFBD82E6-7223-437A-97C2-56A3AF764B2F}"/>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5743773"/>
            <a:ext cx="454554" cy="448472"/>
          </a:xfrm>
          <a:prstGeom prst="rect">
            <a:avLst/>
          </a:prstGeom>
        </xdr:spPr>
      </xdr:pic>
      <xdr:sp macro="" textlink="">
        <xdr:nvSpPr>
          <xdr:cNvPr id="77" name="手順" descr=" Excel テーブルで集計列を使用します。Web へのハイパーリンクが設定されています">
            <a:hlinkClick xmlns:r="http://schemas.openxmlformats.org/officeDocument/2006/relationships" r:id="rId15" tooltip=" Excel テーブルで計算列を使用する方法について Web を参照するときに選択します"/>
            <a:extLst>
              <a:ext uri="{FF2B5EF4-FFF2-40B4-BE49-F238E27FC236}">
                <a16:creationId xmlns:a16="http://schemas.microsoft.com/office/drawing/2014/main" id="{B5FF3D25-9BCA-44CD-95C8-5215BA91C7A6}"/>
              </a:ext>
            </a:extLst>
          </xdr:cNvPr>
          <xdr:cNvSpPr txBox="1"/>
        </xdr:nvSpPr>
        <xdr:spPr>
          <a:xfrm>
            <a:off x="1024548" y="16312969"/>
            <a:ext cx="277592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Excel テーブルで集計列を使用する</a:t>
            </a:r>
          </a:p>
        </xdr:txBody>
      </xdr:sp>
      <xdr:pic>
        <xdr:nvPicPr>
          <xdr:cNvPr id="78" name="グラフィック 22" descr="矢印">
            <a:hlinkClick xmlns:r="http://schemas.openxmlformats.org/officeDocument/2006/relationships" r:id="rId15" tooltip="Web で詳細情報を参照するときに選択します"/>
            <a:extLst>
              <a:ext uri="{FF2B5EF4-FFF2-40B4-BE49-F238E27FC236}">
                <a16:creationId xmlns:a16="http://schemas.microsoft.com/office/drawing/2014/main" id="{32111E2E-C89E-4E5E-A208-B6305C278D8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6210939"/>
            <a:ext cx="454554" cy="448472"/>
          </a:xfrm>
          <a:prstGeom prst="rect">
            <a:avLst/>
          </a:prstGeom>
        </xdr:spPr>
      </xdr:pic>
    </xdr:grp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333375</xdr:colOff>
      <xdr:row>0</xdr:row>
      <xdr:rowOff>276225</xdr:rowOff>
    </xdr:from>
    <xdr:ext cx="5695950" cy="5124450"/>
    <xdr:grpSp>
      <xdr:nvGrpSpPr>
        <xdr:cNvPr id="2" name="ドロップダウン リストを挿入する" descr="ドロップダウン リストを挿入する&#10;ドロップダウン リストを使用すると、ユーザーのデータ入力が簡単になります。その実行方法を示します。&#10;右側の各食料品に有効なエントリを 3 つの部門名だけにします。それらの部門は、[農産物]、[肉類]、[パン類] です。&#10;クリックしてドラッグし、[部門] の下の黄色のセルを選択します。&#10;[データ] タブの [データの入力規則] をクリックします。[入力値の種類] で、[リスト] をクリックします。&#10;[元の値] ボックスに、[農産物]、[肉類]、[パン類] と入力します。値と値の間にコンマを入れてください。完了したら、[OK] をクリックします。&#10;ここで、[りんご] の横にある黄色のセルをクリックすると、ドロップダウン メニューが表示されます。&#10;さらに詳しく&#10;次の手順へ">
          <a:extLst>
            <a:ext uri="{FF2B5EF4-FFF2-40B4-BE49-F238E27FC236}">
              <a16:creationId xmlns:a16="http://schemas.microsoft.com/office/drawing/2014/main" id="{FB68EE10-E032-4603-A541-B36F5CC5942F}"/>
            </a:ext>
          </a:extLst>
        </xdr:cNvPr>
        <xdr:cNvGrpSpPr/>
      </xdr:nvGrpSpPr>
      <xdr:grpSpPr>
        <a:xfrm>
          <a:off x="333375" y="276225"/>
          <a:ext cx="5695950" cy="5124450"/>
          <a:chOff x="333375" y="276225"/>
          <a:chExt cx="5693569" cy="5207357"/>
        </a:xfrm>
      </xdr:grpSpPr>
      <xdr:sp macro="" textlink="">
        <xdr:nvSpPr>
          <xdr:cNvPr id="3" name="四角形 88" descr="背景">
            <a:extLst>
              <a:ext uri="{FF2B5EF4-FFF2-40B4-BE49-F238E27FC236}">
                <a16:creationId xmlns:a16="http://schemas.microsoft.com/office/drawing/2014/main" id="{F3CC5FF9-DEB5-45F8-B787-E083DEDE76B8}"/>
              </a:ext>
            </a:extLst>
          </xdr:cNvPr>
          <xdr:cNvSpPr/>
        </xdr:nvSpPr>
        <xdr:spPr>
          <a:xfrm>
            <a:off x="333375" y="276225"/>
            <a:ext cx="5693569" cy="520735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ドロップダウン リストを挿入する">
            <a:extLst>
              <a:ext uri="{FF2B5EF4-FFF2-40B4-BE49-F238E27FC236}">
                <a16:creationId xmlns:a16="http://schemas.microsoft.com/office/drawing/2014/main" id="{838B0850-183B-4D1E-85A3-4CF059EC4E2E}"/>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ドロップダウン リストを挿入する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90" descr="装飾線">
            <a:extLst>
              <a:ext uri="{FF2B5EF4-FFF2-40B4-BE49-F238E27FC236}">
                <a16:creationId xmlns:a16="http://schemas.microsoft.com/office/drawing/2014/main" id="{66FC3C95-0D5C-42BC-BC8E-40DD4C4D057F}"/>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次へ] ボタン" descr="さらに詳しく">
            <a:extLst>
              <a:ext uri="{FF2B5EF4-FFF2-40B4-BE49-F238E27FC236}">
                <a16:creationId xmlns:a16="http://schemas.microsoft.com/office/drawing/2014/main" id="{89DBBA4C-E7EA-48B2-96C5-86C9FD4DE0F4}"/>
              </a:ext>
            </a:extLst>
          </xdr:cNvPr>
          <xdr:cNvSpPr/>
        </xdr:nvSpPr>
        <xdr:spPr>
          <a:xfrm>
            <a:off x="568299" y="4739652"/>
            <a:ext cx="2720686" cy="54597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7" name="直線​​コネクタ 92" descr="装飾線">
            <a:extLst>
              <a:ext uri="{FF2B5EF4-FFF2-40B4-BE49-F238E27FC236}">
                <a16:creationId xmlns:a16="http://schemas.microsoft.com/office/drawing/2014/main" id="{5FE31B5A-3014-4854-A62C-5B87F5A799B7}"/>
              </a:ext>
            </a:extLst>
          </xdr:cNvPr>
          <xdr:cNvCxnSpPr>
            <a:cxnSpLocks/>
          </xdr:cNvCxnSpPr>
        </xdr:nvCxnSpPr>
        <xdr:spPr>
          <a:xfrm>
            <a:off x="568299" y="4469019"/>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2CA4027F-EF32-458A-B539-45C7A28338C6}"/>
              </a:ext>
            </a:extLst>
          </xdr:cNvPr>
          <xdr:cNvSpPr/>
        </xdr:nvSpPr>
        <xdr:spPr>
          <a:xfrm>
            <a:off x="4624864" y="4739647"/>
            <a:ext cx="1154430" cy="35325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9" name="手順" descr="ドロップダウン リストを使用すると、ユーザーのデータ入力が簡単になります。その実行方法を示します。">
            <a:extLst>
              <a:ext uri="{FF2B5EF4-FFF2-40B4-BE49-F238E27FC236}">
                <a16:creationId xmlns:a16="http://schemas.microsoft.com/office/drawing/2014/main" id="{6AD47FB1-6EA3-4454-9B2A-2F67FE824251}"/>
              </a:ext>
            </a:extLst>
          </xdr:cNvPr>
          <xdr:cNvSpPr txBox="1"/>
        </xdr:nvSpPr>
        <xdr:spPr>
          <a:xfrm>
            <a:off x="561976" y="975946"/>
            <a:ext cx="5236464" cy="25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ドロップダウン リストを使用すると、ユーザーのデータ入力が簡単になります。その実行方法を示します。 </a:t>
            </a:r>
          </a:p>
        </xdr:txBody>
      </xdr:sp>
      <xdr:sp macro="" textlink="">
        <xdr:nvSpPr>
          <xdr:cNvPr id="10" name="手順" descr="右側の各食料品に有効なエントリを 3 つの部門名だけにします。これらの部門は、[農産物]、[肉類]、[パン類] です">
            <a:extLst>
              <a:ext uri="{FF2B5EF4-FFF2-40B4-BE49-F238E27FC236}">
                <a16:creationId xmlns:a16="http://schemas.microsoft.com/office/drawing/2014/main" id="{CCAC7CBF-7D9A-4893-95A7-E8CBD49D81A0}"/>
              </a:ext>
            </a:extLst>
          </xdr:cNvPr>
          <xdr:cNvSpPr txBox="1"/>
        </xdr:nvSpPr>
        <xdr:spPr>
          <a:xfrm>
            <a:off x="969777" y="1590694"/>
            <a:ext cx="4809516" cy="52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右側の各食料品に有効なエントリを 3 つの部門名だけにします。それらの部門は、[農産物]、[肉類]、[パン類] です。</a:t>
            </a:r>
          </a:p>
        </xdr:txBody>
      </xdr:sp>
      <xdr:sp macro="" textlink="">
        <xdr:nvSpPr>
          <xdr:cNvPr id="11" name="円 96" descr="1">
            <a:extLst>
              <a:ext uri="{FF2B5EF4-FFF2-40B4-BE49-F238E27FC236}">
                <a16:creationId xmlns:a16="http://schemas.microsoft.com/office/drawing/2014/main" id="{C04318AA-6C49-456D-A5B9-E30C2E27F0F8}"/>
              </a:ext>
            </a:extLst>
          </xdr:cNvPr>
          <xdr:cNvSpPr/>
        </xdr:nvSpPr>
        <xdr:spPr>
          <a:xfrm>
            <a:off x="565124" y="1548195"/>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2" name="手順" descr="クリックしてドラッグし、[部門] の下の黄色のセルを選択します">
            <a:extLst>
              <a:ext uri="{FF2B5EF4-FFF2-40B4-BE49-F238E27FC236}">
                <a16:creationId xmlns:a16="http://schemas.microsoft.com/office/drawing/2014/main" id="{527893AB-7E39-4749-B096-E03698F9B600}"/>
              </a:ext>
            </a:extLst>
          </xdr:cNvPr>
          <xdr:cNvSpPr txBox="1"/>
        </xdr:nvSpPr>
        <xdr:spPr>
          <a:xfrm>
            <a:off x="969776" y="2174251"/>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クリックしてドラッグし、[</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部門</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の下の黄色のセルを選択します。</a:t>
            </a:r>
          </a:p>
        </xdr:txBody>
      </xdr:sp>
      <xdr:sp macro="" textlink="">
        <xdr:nvSpPr>
          <xdr:cNvPr id="13" name="円 98" descr="2">
            <a:extLst>
              <a:ext uri="{FF2B5EF4-FFF2-40B4-BE49-F238E27FC236}">
                <a16:creationId xmlns:a16="http://schemas.microsoft.com/office/drawing/2014/main" id="{BBC3D5EC-6157-4AFF-AB28-F3E036842674}"/>
              </a:ext>
            </a:extLst>
          </xdr:cNvPr>
          <xdr:cNvSpPr/>
        </xdr:nvSpPr>
        <xdr:spPr>
          <a:xfrm>
            <a:off x="565124" y="2126988"/>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4" name="手順" descr="[データ] タブの [データの入力規則] をクリックします。[入力値の種類] で、[リスト] をクリックします">
            <a:extLst>
              <a:ext uri="{FF2B5EF4-FFF2-40B4-BE49-F238E27FC236}">
                <a16:creationId xmlns:a16="http://schemas.microsoft.com/office/drawing/2014/main" id="{851784F0-7EEE-4187-98ED-FBFE21888912}"/>
              </a:ext>
            </a:extLst>
          </xdr:cNvPr>
          <xdr:cNvSpPr txBox="1"/>
        </xdr:nvSpPr>
        <xdr:spPr>
          <a:xfrm>
            <a:off x="969777" y="2658855"/>
            <a:ext cx="4809516" cy="482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データの入力規則</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入力値の種類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リスト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 </a:t>
            </a:r>
          </a:p>
        </xdr:txBody>
      </xdr:sp>
      <xdr:sp macro="" textlink="">
        <xdr:nvSpPr>
          <xdr:cNvPr id="15" name="円 100" descr="3">
            <a:extLst>
              <a:ext uri="{FF2B5EF4-FFF2-40B4-BE49-F238E27FC236}">
                <a16:creationId xmlns:a16="http://schemas.microsoft.com/office/drawing/2014/main" id="{541863CD-F395-45DA-A958-EE361E1A74DF}"/>
              </a:ext>
            </a:extLst>
          </xdr:cNvPr>
          <xdr:cNvSpPr/>
        </xdr:nvSpPr>
        <xdr:spPr>
          <a:xfrm>
            <a:off x="565124" y="2616355"/>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6" name="手順" descr="[元の値] ボックスに、[農産物]、[肉類]、[パン類] と入力します。値と値の間にコンマを入れてください。完了したら、[OK] をクリックします">
            <a:extLst>
              <a:ext uri="{FF2B5EF4-FFF2-40B4-BE49-F238E27FC236}">
                <a16:creationId xmlns:a16="http://schemas.microsoft.com/office/drawing/2014/main" id="{8AE11351-A734-49E2-B1ED-BAC7973328DE}"/>
              </a:ext>
            </a:extLst>
          </xdr:cNvPr>
          <xdr:cNvSpPr txBox="1"/>
        </xdr:nvSpPr>
        <xdr:spPr>
          <a:xfrm>
            <a:off x="969777" y="3225356"/>
            <a:ext cx="4809516" cy="47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元の値</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ボックスに、[</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農産物</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肉類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en-US" alt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パン類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と入力します。値と値の間にコンマを入れてください。完了したら、[</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17" name="円 102" descr="4">
            <a:extLst>
              <a:ext uri="{FF2B5EF4-FFF2-40B4-BE49-F238E27FC236}">
                <a16:creationId xmlns:a16="http://schemas.microsoft.com/office/drawing/2014/main" id="{25F792CB-F2D0-4D1E-AF8C-D9A7A1F460F6}"/>
              </a:ext>
            </a:extLst>
          </xdr:cNvPr>
          <xdr:cNvSpPr/>
        </xdr:nvSpPr>
        <xdr:spPr>
          <a:xfrm>
            <a:off x="565124" y="3182858"/>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18" name="手順" descr="ここで、[りんご] の横にある黄色のセルをクリックすると、ドロップダウン メニューが表示されます">
            <a:extLst>
              <a:ext uri="{FF2B5EF4-FFF2-40B4-BE49-F238E27FC236}">
                <a16:creationId xmlns:a16="http://schemas.microsoft.com/office/drawing/2014/main" id="{A3F1C7F6-E5E0-47E4-8A94-8EE377287161}"/>
              </a:ext>
            </a:extLst>
          </xdr:cNvPr>
          <xdr:cNvSpPr txBox="1"/>
        </xdr:nvSpPr>
        <xdr:spPr>
          <a:xfrm>
            <a:off x="969777" y="3806040"/>
            <a:ext cx="4809516" cy="535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ここで、[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りんご</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の横にある黄色のセルをクリックすると、ドロップダウン メニューが表示されます。</a:t>
            </a:r>
          </a:p>
        </xdr:txBody>
      </xdr:sp>
      <xdr:sp macro="" textlink="">
        <xdr:nvSpPr>
          <xdr:cNvPr id="19" name="円 104" descr="5">
            <a:extLst>
              <a:ext uri="{FF2B5EF4-FFF2-40B4-BE49-F238E27FC236}">
                <a16:creationId xmlns:a16="http://schemas.microsoft.com/office/drawing/2014/main" id="{67FD4C5B-579F-4AF4-A1B3-E033F64045B3}"/>
              </a:ext>
            </a:extLst>
          </xdr:cNvPr>
          <xdr:cNvSpPr/>
        </xdr:nvSpPr>
        <xdr:spPr>
          <a:xfrm>
            <a:off x="565124" y="3758781"/>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grpSp>
    <xdr:clientData/>
  </xdr:oneCellAnchor>
  <xdr:oneCellAnchor>
    <xdr:from>
      <xdr:col>0</xdr:col>
      <xdr:colOff>323850</xdr:colOff>
      <xdr:row>29</xdr:row>
      <xdr:rowOff>9525</xdr:rowOff>
    </xdr:from>
    <xdr:ext cx="5695950" cy="7143750"/>
    <xdr:grpSp>
      <xdr:nvGrpSpPr>
        <xdr:cNvPr id="20" name="ドロップダウンのベスト プラクティス:テーブルを使用する。" descr="ドロップダウンのベスト プラクティス:テーブルを使用する。&#10;部門のリストを示すドロップ ダウン メニューを挿入する方法について説明しました。しかし、そのリストが変更された場合は、どうしますか?たとえば、「乳製品」と呼ばれる新しい部門がある場合は、どうしますか?[データの入力規則] ダイアログ ボックスを更新する必要があります。ただし、より効率的な方法があります。まずテーブルを作成します。&#10;F 列の部門を含むセルをクリックします。たとえば、[肉類] をクリックします。&#10;Ctrl キーと T キーを押し、[OK] を押して、テーブルを作成します。&#10;ここで、もう一度データの入力規則を設定します。D 列で、[部門] の下の空白セルをすべて選択します。&#10;[データ] タブの [データの入力規則] をクリックします。[入力値の種類] で、[リスト] をクリックします。&#10;[元の値] ボックス内をクリックし、上矢印ボタンをクリックします。&#10;F 列の [農産物]、[肉類]、[パン類] の各セルを選択するには、クリックしてドラッグします。次に、下矢印ボタンをクリックします。&#10;[元の値] ボックスに =$F$32:$F$34 と表示されます(表示されない場合は、入力できます)。[OK] をクリックします。&#10;ここで、ドロップダウン矢印をクリックします。部門は、[農産物]、[肉類]、[パン類] の 3 つのみです。ただし、F 列の [パン類] の下に新しい部門を追加すると、新しい部門でドロップダウンが更新されます">
          <a:extLst>
            <a:ext uri="{FF2B5EF4-FFF2-40B4-BE49-F238E27FC236}">
              <a16:creationId xmlns:a16="http://schemas.microsoft.com/office/drawing/2014/main" id="{5DC98D53-D426-4C9C-B91D-71B968D2216D}"/>
            </a:ext>
          </a:extLst>
        </xdr:cNvPr>
        <xdr:cNvGrpSpPr/>
      </xdr:nvGrpSpPr>
      <xdr:grpSpPr>
        <a:xfrm>
          <a:off x="323850" y="6105525"/>
          <a:ext cx="5695950" cy="7143750"/>
          <a:chOff x="390525" y="6036469"/>
          <a:chExt cx="5693569" cy="7143750"/>
        </a:xfrm>
      </xdr:grpSpPr>
      <xdr:sp macro="" textlink="">
        <xdr:nvSpPr>
          <xdr:cNvPr id="21" name="四角形 117" descr="背景">
            <a:extLst>
              <a:ext uri="{FF2B5EF4-FFF2-40B4-BE49-F238E27FC236}">
                <a16:creationId xmlns:a16="http://schemas.microsoft.com/office/drawing/2014/main" id="{EDAD634B-5A00-4315-88B4-B94BD5AEE155}"/>
              </a:ext>
            </a:extLst>
          </xdr:cNvPr>
          <xdr:cNvSpPr/>
        </xdr:nvSpPr>
        <xdr:spPr>
          <a:xfrm>
            <a:off x="390525" y="6036469"/>
            <a:ext cx="5693569" cy="7143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2" name="手順" descr="ドロップダウンのベスト プラクティス:テーブルを使用する">
            <a:extLst>
              <a:ext uri="{FF2B5EF4-FFF2-40B4-BE49-F238E27FC236}">
                <a16:creationId xmlns:a16="http://schemas.microsoft.com/office/drawing/2014/main" id="{432B4E11-87C1-4930-AF3F-8AD162FF5721}"/>
              </a:ext>
            </a:extLst>
          </xdr:cNvPr>
          <xdr:cNvSpPr txBox="1"/>
        </xdr:nvSpPr>
        <xdr:spPr>
          <a:xfrm>
            <a:off x="622273" y="6164692"/>
            <a:ext cx="5214170" cy="995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kern="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rPr>
              <a:t>ドロップダウンのベスト プラクティス:テーブルを使用する。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3" name="直線コネクタ 22" descr="装飾線">
            <a:extLst>
              <a:ext uri="{FF2B5EF4-FFF2-40B4-BE49-F238E27FC236}">
                <a16:creationId xmlns:a16="http://schemas.microsoft.com/office/drawing/2014/main" id="{2255E648-86FE-4101-B26A-3133BF832C32}"/>
              </a:ext>
            </a:extLst>
          </xdr:cNvPr>
          <xdr:cNvCxnSpPr>
            <a:cxnSpLocks/>
          </xdr:cNvCxnSpPr>
        </xdr:nvCxnSpPr>
        <xdr:spPr>
          <a:xfrm>
            <a:off x="625449" y="7195980"/>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手順" descr="部門のリストを示すドロップ ダウン メニューを挿入する方法について説明しました。しかし、そのリストが変更された場合は、どうしますか?たとえば、「乳製品」と呼ばれる新しい部門がある場合は、どうしますか?[データの入力規則] ダイアログ ボックスを更新する必要があります。ただし、より効率的な方法があります。まずテーブルを作成します。">
            <a:extLst>
              <a:ext uri="{FF2B5EF4-FFF2-40B4-BE49-F238E27FC236}">
                <a16:creationId xmlns:a16="http://schemas.microsoft.com/office/drawing/2014/main" id="{FC577650-1B87-4779-B152-EA1E0094CE29}"/>
              </a:ext>
            </a:extLst>
          </xdr:cNvPr>
          <xdr:cNvSpPr txBox="1"/>
        </xdr:nvSpPr>
        <xdr:spPr>
          <a:xfrm>
            <a:off x="619126" y="7269590"/>
            <a:ext cx="5198380" cy="1005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部門のリストを示すドロップ ダウン メニューを挿入する方法について説明しました。しかし、そのリストが変更された場合は、どうしますか?たとえば、「乳製品」と呼ばれる新しい部門がある場合は、どうしますか?[データの入力規則] ダイアログ ボックスを更新する必要があります。ただし、より効率的な方法があります。まずテーブルを作成します。</a:t>
            </a:r>
          </a:p>
        </xdr:txBody>
      </xdr:sp>
      <xdr:sp macro="" textlink="">
        <xdr:nvSpPr>
          <xdr:cNvPr id="25" name="手順" descr="G 列の部門を含むセルをクリックします。たとえば、[肉類] をクリックします">
            <a:extLst>
              <a:ext uri="{FF2B5EF4-FFF2-40B4-BE49-F238E27FC236}">
                <a16:creationId xmlns:a16="http://schemas.microsoft.com/office/drawing/2014/main" id="{A013F1DC-1DF9-4090-8131-A5AC9DF9C9E5}"/>
              </a:ext>
            </a:extLst>
          </xdr:cNvPr>
          <xdr:cNvSpPr txBox="1"/>
        </xdr:nvSpPr>
        <xdr:spPr>
          <a:xfrm>
            <a:off x="1026927" y="8360511"/>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F 列の部門を含むセルをクリックします。たとえば、[</a:t>
            </a:r>
            <a:r>
              <a:rPr lang="ja" sz="1100" b="1">
                <a:latin typeface="Meiryo UI" panose="020B0604030504040204" pitchFamily="50" charset="-128"/>
                <a:ea typeface="Meiryo UI" panose="020B0604030504040204" pitchFamily="50" charset="-128"/>
                <a:cs typeface="Segoe UI" panose="020B0502040204020203" pitchFamily="34" charset="0"/>
              </a:rPr>
              <a:t>肉類</a:t>
            </a:r>
            <a:r>
              <a:rPr lang="ja" sz="1100">
                <a:latin typeface="Meiryo UI" panose="020B0604030504040204" pitchFamily="50" charset="-128"/>
                <a:ea typeface="Meiryo UI" panose="020B0604030504040204" pitchFamily="50" charset="-128"/>
                <a:cs typeface="Segoe UI" panose="020B0502040204020203" pitchFamily="34" charset="0"/>
              </a:rPr>
              <a:t>] をクリックします。 </a:t>
            </a:r>
          </a:p>
        </xdr:txBody>
      </xdr:sp>
      <xdr:sp macro="" textlink="">
        <xdr:nvSpPr>
          <xdr:cNvPr id="26" name="円 122" descr="1">
            <a:extLst>
              <a:ext uri="{FF2B5EF4-FFF2-40B4-BE49-F238E27FC236}">
                <a16:creationId xmlns:a16="http://schemas.microsoft.com/office/drawing/2014/main" id="{D50F0607-0D74-4A70-934D-F9E293F5609A}"/>
              </a:ext>
            </a:extLst>
          </xdr:cNvPr>
          <xdr:cNvSpPr/>
        </xdr:nvSpPr>
        <xdr:spPr>
          <a:xfrm>
            <a:off x="622274" y="831801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27" name="手順" descr="ここで、ドロップダウン矢印をクリックします。部門は、[農産物]、[肉類]、[パン類] の 3 つのみです。ただし、F 列の [パン類] の下に新しい部門を追加すると、新しい部門でドロップダウンが更新されます">
            <a:extLst>
              <a:ext uri="{FF2B5EF4-FFF2-40B4-BE49-F238E27FC236}">
                <a16:creationId xmlns:a16="http://schemas.microsoft.com/office/drawing/2014/main" id="{237471E9-43D0-4F2F-8AB1-4D9BDF04FC4D}"/>
              </a:ext>
            </a:extLst>
          </xdr:cNvPr>
          <xdr:cNvSpPr txBox="1"/>
        </xdr:nvSpPr>
        <xdr:spPr>
          <a:xfrm>
            <a:off x="1026926" y="12070655"/>
            <a:ext cx="4809517" cy="823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ここで、ドロップダウン矢印をクリックします。部門は、[農産物]、[肉類]、[パン類] の 3 つのみです。ただし、F 列の [パン類] の下に新しい部門を追加すると、新しい部門でドロップダウンが更新されます。</a:t>
            </a:r>
          </a:p>
          <a:p>
            <a:pPr rtl="0"/>
            <a:endParaRPr lang="en-US" sz="110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8" name="円 124" descr="8">
            <a:extLst>
              <a:ext uri="{FF2B5EF4-FFF2-40B4-BE49-F238E27FC236}">
                <a16:creationId xmlns:a16="http://schemas.microsoft.com/office/drawing/2014/main" id="{CF2F94E9-F280-42BE-8684-83B8E37E62B0}"/>
              </a:ext>
            </a:extLst>
          </xdr:cNvPr>
          <xdr:cNvSpPr/>
        </xdr:nvSpPr>
        <xdr:spPr>
          <a:xfrm>
            <a:off x="622274" y="1202815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8</a:t>
            </a:r>
          </a:p>
        </xdr:txBody>
      </xdr:sp>
      <xdr:sp macro="" textlink="">
        <xdr:nvSpPr>
          <xdr:cNvPr id="29" name="手順" descr="Ctrl キーと T キーを押し、[OK] を押して、テーブルを作成します">
            <a:extLst>
              <a:ext uri="{FF2B5EF4-FFF2-40B4-BE49-F238E27FC236}">
                <a16:creationId xmlns:a16="http://schemas.microsoft.com/office/drawing/2014/main" id="{110C240D-0162-44F7-B58A-F6E38510EFE5}"/>
              </a:ext>
            </a:extLst>
          </xdr:cNvPr>
          <xdr:cNvSpPr txBox="1"/>
        </xdr:nvSpPr>
        <xdr:spPr>
          <a:xfrm>
            <a:off x="1026927" y="8834949"/>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                      </a:t>
            </a:r>
            <a:r>
              <a:rPr lang="en-US" altLang="ja" sz="1100" baseline="0">
                <a:latin typeface="Meiryo UI" panose="020B0604030504040204" pitchFamily="50" charset="-128"/>
                <a:ea typeface="Meiryo UI" panose="020B0604030504040204" pitchFamily="50" charset="-128"/>
                <a:cs typeface="Segoe UI" panose="020B0502040204020203" pitchFamily="34" charset="0"/>
              </a:rPr>
              <a:t> </a:t>
            </a:r>
            <a:r>
              <a:rPr lang="ja" sz="1100">
                <a:latin typeface="Meiryo UI" panose="020B0604030504040204" pitchFamily="50" charset="-128"/>
                <a:ea typeface="Meiryo UI" panose="020B0604030504040204" pitchFamily="50" charset="-128"/>
                <a:cs typeface="Segoe UI" panose="020B0502040204020203" pitchFamily="34" charset="0"/>
              </a:rPr>
              <a:t>を押し、[</a:t>
            </a:r>
            <a:r>
              <a:rPr lang="ja" sz="1100" b="1">
                <a:latin typeface="Meiryo UI" panose="020B0604030504040204" pitchFamily="50" charset="-128"/>
                <a:ea typeface="Meiryo UI" panose="020B0604030504040204" pitchFamily="50" charset="-128"/>
                <a:cs typeface="Segoe UI" panose="020B0502040204020203" pitchFamily="34" charset="0"/>
              </a:rPr>
              <a:t>OK</a:t>
            </a:r>
            <a:r>
              <a:rPr lang="ja" sz="1100" b="0">
                <a:latin typeface="Meiryo UI" panose="020B0604030504040204" pitchFamily="50" charset="-128"/>
                <a:ea typeface="Meiryo UI" panose="020B0604030504040204" pitchFamily="50" charset="-128"/>
                <a:cs typeface="Segoe UI" panose="020B0502040204020203" pitchFamily="34" charset="0"/>
              </a:rPr>
              <a:t>] を押して、テーブルを作成します。</a:t>
            </a:r>
          </a:p>
        </xdr:txBody>
      </xdr:sp>
      <xdr:sp macro="" textlink="">
        <xdr:nvSpPr>
          <xdr:cNvPr id="30" name="円 126" descr="2">
            <a:extLst>
              <a:ext uri="{FF2B5EF4-FFF2-40B4-BE49-F238E27FC236}">
                <a16:creationId xmlns:a16="http://schemas.microsoft.com/office/drawing/2014/main" id="{D0C39F1C-0F74-43D1-A85F-77D9F3A4AD23}"/>
              </a:ext>
            </a:extLst>
          </xdr:cNvPr>
          <xdr:cNvSpPr/>
        </xdr:nvSpPr>
        <xdr:spPr>
          <a:xfrm>
            <a:off x="622274" y="879245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31" name="手順" descr="ここで、もう一度データの入力規則を設定します。D 列で、[部門] の下の空白セルをすべて選択します">
            <a:extLst>
              <a:ext uri="{FF2B5EF4-FFF2-40B4-BE49-F238E27FC236}">
                <a16:creationId xmlns:a16="http://schemas.microsoft.com/office/drawing/2014/main" id="{CB3F9945-24C4-45F6-86B1-4449E6A9DFFF}"/>
              </a:ext>
            </a:extLst>
          </xdr:cNvPr>
          <xdr:cNvSpPr txBox="1"/>
        </xdr:nvSpPr>
        <xdr:spPr>
          <a:xfrm>
            <a:off x="1026927" y="9323934"/>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100">
                <a:latin typeface="Meiryo UI" panose="020B0604030504040204" pitchFamily="50" charset="-128"/>
                <a:ea typeface="Meiryo UI" panose="020B0604030504040204" pitchFamily="50" charset="-128"/>
                <a:cs typeface="Segoe UI" panose="020B0502040204020203" pitchFamily="34" charset="0"/>
              </a:rPr>
              <a:t>ここで、もう一度データの入力規則を設定します。D 列で、[</a:t>
            </a:r>
            <a:r>
              <a:rPr lang="ja" sz="1100" b="1">
                <a:latin typeface="Meiryo UI" panose="020B0604030504040204" pitchFamily="50" charset="-128"/>
                <a:ea typeface="Meiryo UI" panose="020B0604030504040204" pitchFamily="50" charset="-128"/>
                <a:cs typeface="Segoe UI" panose="020B0502040204020203" pitchFamily="34" charset="0"/>
              </a:rPr>
              <a:t>部門</a:t>
            </a:r>
            <a:r>
              <a:rPr lang="ja" sz="1100">
                <a:latin typeface="Meiryo UI" panose="020B0604030504040204" pitchFamily="50" charset="-128"/>
                <a:ea typeface="Meiryo UI" panose="020B0604030504040204" pitchFamily="50" charset="-128"/>
                <a:cs typeface="Segoe UI" panose="020B0502040204020203" pitchFamily="34" charset="0"/>
              </a:rPr>
              <a:t>] の下の空白セルをすべて選択します。</a:t>
            </a:r>
            <a:endParaRPr lang="en-US" sz="1100" b="1">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2" name="円 128" descr="3">
            <a:extLst>
              <a:ext uri="{FF2B5EF4-FFF2-40B4-BE49-F238E27FC236}">
                <a16:creationId xmlns:a16="http://schemas.microsoft.com/office/drawing/2014/main" id="{4268B963-4CF0-4B25-A1DB-C795CAA23860}"/>
              </a:ext>
            </a:extLst>
          </xdr:cNvPr>
          <xdr:cNvSpPr/>
        </xdr:nvSpPr>
        <xdr:spPr>
          <a:xfrm>
            <a:off x="622274" y="928143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cxnSp macro="">
        <xdr:nvCxnSpPr>
          <xdr:cNvPr id="33" name="直線​​コネクタ 129" descr="装飾線">
            <a:extLst>
              <a:ext uri="{FF2B5EF4-FFF2-40B4-BE49-F238E27FC236}">
                <a16:creationId xmlns:a16="http://schemas.microsoft.com/office/drawing/2014/main" id="{6146AC13-A67E-4D5B-9261-A3B5DBAED086}"/>
              </a:ext>
            </a:extLst>
          </xdr:cNvPr>
          <xdr:cNvCxnSpPr>
            <a:cxnSpLocks/>
          </xdr:cNvCxnSpPr>
        </xdr:nvCxnSpPr>
        <xdr:spPr>
          <a:xfrm>
            <a:off x="625449" y="12928898"/>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4" name="手順" descr="[データ] タブの [データの入力規則] をクリックします。[入力値の種類] で、[リスト] をクリックします">
            <a:extLst>
              <a:ext uri="{FF2B5EF4-FFF2-40B4-BE49-F238E27FC236}">
                <a16:creationId xmlns:a16="http://schemas.microsoft.com/office/drawing/2014/main" id="{DE76A2D4-1BDF-46DE-801A-6CE9C633C311}"/>
              </a:ext>
            </a:extLst>
          </xdr:cNvPr>
          <xdr:cNvSpPr txBox="1"/>
        </xdr:nvSpPr>
        <xdr:spPr>
          <a:xfrm>
            <a:off x="1026927" y="9881171"/>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データの入力規則</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入力値の種類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で、[</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リスト</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 </a:t>
            </a:r>
          </a:p>
        </xdr:txBody>
      </xdr:sp>
      <xdr:sp macro="" textlink="">
        <xdr:nvSpPr>
          <xdr:cNvPr id="35" name="円 108" descr="4">
            <a:extLst>
              <a:ext uri="{FF2B5EF4-FFF2-40B4-BE49-F238E27FC236}">
                <a16:creationId xmlns:a16="http://schemas.microsoft.com/office/drawing/2014/main" id="{D26A8A4D-2227-409A-A48A-CAD76DCD286A}"/>
              </a:ext>
            </a:extLst>
          </xdr:cNvPr>
          <xdr:cNvSpPr/>
        </xdr:nvSpPr>
        <xdr:spPr>
          <a:xfrm>
            <a:off x="622274" y="983867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36" name="手順" descr="[元の値] ボックス内をクリックし、上矢印ボタンをクリックします。">
            <a:extLst>
              <a:ext uri="{FF2B5EF4-FFF2-40B4-BE49-F238E27FC236}">
                <a16:creationId xmlns:a16="http://schemas.microsoft.com/office/drawing/2014/main" id="{1DA0CB4C-23A1-4DE9-8EA9-37D55EDB6BB5}"/>
              </a:ext>
            </a:extLst>
          </xdr:cNvPr>
          <xdr:cNvSpPr txBox="1"/>
        </xdr:nvSpPr>
        <xdr:spPr>
          <a:xfrm>
            <a:off x="1026927" y="10436981"/>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元の値</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ボックス内をクリックし、上矢印ボタンをクリックします</a:t>
            </a:r>
          </a:p>
        </xdr:txBody>
      </xdr:sp>
      <xdr:sp macro="" textlink="">
        <xdr:nvSpPr>
          <xdr:cNvPr id="37" name="円 110" descr="5">
            <a:extLst>
              <a:ext uri="{FF2B5EF4-FFF2-40B4-BE49-F238E27FC236}">
                <a16:creationId xmlns:a16="http://schemas.microsoft.com/office/drawing/2014/main" id="{8A261F27-1BE6-42F1-A38D-940ABDCE5D11}"/>
              </a:ext>
            </a:extLst>
          </xdr:cNvPr>
          <xdr:cNvSpPr/>
        </xdr:nvSpPr>
        <xdr:spPr>
          <a:xfrm>
            <a:off x="622274" y="1039448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5</a:t>
            </a:r>
          </a:p>
        </xdr:txBody>
      </xdr:sp>
      <xdr:sp macro="" textlink="">
        <xdr:nvSpPr>
          <xdr:cNvPr id="38" name="手順" descr="F 列の [農産物]、[肉類]、[パン類] の各セルを選択するには、クリックしてドラッグします。次に、下矢印ボタンをクリックします。 ">
            <a:extLst>
              <a:ext uri="{FF2B5EF4-FFF2-40B4-BE49-F238E27FC236}">
                <a16:creationId xmlns:a16="http://schemas.microsoft.com/office/drawing/2014/main" id="{BB410B78-3859-487D-B303-9D28E5EF8866}"/>
              </a:ext>
            </a:extLst>
          </xdr:cNvPr>
          <xdr:cNvSpPr txBox="1"/>
        </xdr:nvSpPr>
        <xdr:spPr>
          <a:xfrm>
            <a:off x="1026927" y="1091707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クリックしてドラッグし、F 列の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農産物</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肉類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パン類</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の各セルを選択します。次に、下矢印ボタンをクリックします </a:t>
            </a:r>
          </a:p>
        </xdr:txBody>
      </xdr:sp>
      <xdr:sp macro="" textlink="">
        <xdr:nvSpPr>
          <xdr:cNvPr id="39" name="円 112" descr="6">
            <a:extLst>
              <a:ext uri="{FF2B5EF4-FFF2-40B4-BE49-F238E27FC236}">
                <a16:creationId xmlns:a16="http://schemas.microsoft.com/office/drawing/2014/main" id="{2C381112-56B9-45EC-A922-74F637EC1DD5}"/>
              </a:ext>
            </a:extLst>
          </xdr:cNvPr>
          <xdr:cNvSpPr/>
        </xdr:nvSpPr>
        <xdr:spPr>
          <a:xfrm>
            <a:off x="622274" y="1087457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6</a:t>
            </a:r>
          </a:p>
        </xdr:txBody>
      </xdr:sp>
      <xdr:sp macro="" textlink="">
        <xdr:nvSpPr>
          <xdr:cNvPr id="40" name="手順" descr="[元の値] ボックスに =$F$32:$F$34 と表示されます(表示されない場合は、入力できます)。[OK] をクリックします">
            <a:extLst>
              <a:ext uri="{FF2B5EF4-FFF2-40B4-BE49-F238E27FC236}">
                <a16:creationId xmlns:a16="http://schemas.microsoft.com/office/drawing/2014/main" id="{1020D547-36AD-4446-A29D-6D63B13DCC7A}"/>
              </a:ext>
            </a:extLst>
          </xdr:cNvPr>
          <xdr:cNvSpPr txBox="1"/>
        </xdr:nvSpPr>
        <xdr:spPr>
          <a:xfrm>
            <a:off x="1026927" y="11492662"/>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元の値</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ボックスに </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=$F$32:$F$34</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と表示されます(表示されない場合は、入力できます)。[</a:t>
            </a:r>
            <a:r>
              <a:rPr lang="ja" sz="110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OK</a:t>
            </a:r>
            <a:r>
              <a:rPr lang="ja" sz="110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a:t>
            </a:r>
          </a:p>
        </xdr:txBody>
      </xdr:sp>
      <xdr:sp macro="" textlink="">
        <xdr:nvSpPr>
          <xdr:cNvPr id="41" name="円 114" descr="7">
            <a:extLst>
              <a:ext uri="{FF2B5EF4-FFF2-40B4-BE49-F238E27FC236}">
                <a16:creationId xmlns:a16="http://schemas.microsoft.com/office/drawing/2014/main" id="{0CC5A2AC-8D86-4B04-B517-59C55273340C}"/>
              </a:ext>
            </a:extLst>
          </xdr:cNvPr>
          <xdr:cNvSpPr/>
        </xdr:nvSpPr>
        <xdr:spPr>
          <a:xfrm>
            <a:off x="622274" y="1145016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7</a:t>
            </a:r>
          </a:p>
        </xdr:txBody>
      </xdr:sp>
      <xdr:sp macro="" textlink="">
        <xdr:nvSpPr>
          <xdr:cNvPr id="42" name="四角形:角丸 115" descr="Ctrl キー">
            <a:extLst>
              <a:ext uri="{FF2B5EF4-FFF2-40B4-BE49-F238E27FC236}">
                <a16:creationId xmlns:a16="http://schemas.microsoft.com/office/drawing/2014/main" id="{98CA3154-EC2C-4BE6-A77C-A6E82E6FAC18}"/>
              </a:ext>
            </a:extLst>
          </xdr:cNvPr>
          <xdr:cNvSpPr/>
        </xdr:nvSpPr>
        <xdr:spPr>
          <a:xfrm>
            <a:off x="1116816" y="8857067"/>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43" name="四角形:角丸 116" descr="T キー">
            <a:extLst>
              <a:ext uri="{FF2B5EF4-FFF2-40B4-BE49-F238E27FC236}">
                <a16:creationId xmlns:a16="http://schemas.microsoft.com/office/drawing/2014/main" id="{A11CAA05-790A-4C21-A0F9-9EE67A16A6F8}"/>
              </a:ext>
            </a:extLst>
          </xdr:cNvPr>
          <xdr:cNvSpPr/>
        </xdr:nvSpPr>
        <xdr:spPr>
          <a:xfrm>
            <a:off x="1661218" y="8857067"/>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T</a:t>
            </a:r>
          </a:p>
        </xdr:txBody>
      </xdr:sp>
      <xdr:pic>
        <xdr:nvPicPr>
          <xdr:cNvPr id="44" name="図 43" descr="[参照の編集] ボタン">
            <a:extLst>
              <a:ext uri="{FF2B5EF4-FFF2-40B4-BE49-F238E27FC236}">
                <a16:creationId xmlns:a16="http://schemas.microsoft.com/office/drawing/2014/main" id="{EFF632DE-3EB1-43E7-BB53-0F0EDFA1470A}"/>
              </a:ext>
            </a:extLst>
          </xdr:cNvPr>
          <xdr:cNvPicPr>
            <a:picLocks noChangeAspect="1"/>
          </xdr:cNvPicPr>
        </xdr:nvPicPr>
        <xdr:blipFill rotWithShape="1">
          <a:blip xmlns:r="http://schemas.openxmlformats.org/officeDocument/2006/relationships" r:embed="rId2"/>
          <a:srcRect l="14712" t="24591" r="18206" b="23984"/>
          <a:stretch/>
        </xdr:blipFill>
        <xdr:spPr>
          <a:xfrm>
            <a:off x="4500753" y="10523088"/>
            <a:ext cx="204439" cy="181207"/>
          </a:xfrm>
          <a:prstGeom prst="rect">
            <a:avLst/>
          </a:prstGeom>
        </xdr:spPr>
      </xdr:pic>
      <xdr:pic>
        <xdr:nvPicPr>
          <xdr:cNvPr id="45" name="図 44" descr="参照の編集を閉じる">
            <a:extLst>
              <a:ext uri="{FF2B5EF4-FFF2-40B4-BE49-F238E27FC236}">
                <a16:creationId xmlns:a16="http://schemas.microsoft.com/office/drawing/2014/main" id="{4CB530C8-9341-4468-B004-C90222F61018}"/>
              </a:ext>
            </a:extLst>
          </xdr:cNvPr>
          <xdr:cNvPicPr>
            <a:picLocks noChangeAspect="1"/>
          </xdr:cNvPicPr>
        </xdr:nvPicPr>
        <xdr:blipFill rotWithShape="1">
          <a:blip xmlns:r="http://schemas.openxmlformats.org/officeDocument/2006/relationships" r:embed="rId3"/>
          <a:srcRect l="20783" t="7697" r="13466" b="19960"/>
          <a:stretch/>
        </xdr:blipFill>
        <xdr:spPr>
          <a:xfrm>
            <a:off x="3090283" y="11236794"/>
            <a:ext cx="206644" cy="184043"/>
          </a:xfrm>
          <a:prstGeom prst="rect">
            <a:avLst/>
          </a:prstGeom>
        </xdr:spPr>
      </xdr:pic>
    </xdr:grpSp>
    <xdr:clientData/>
  </xdr:oneCellAnchor>
  <xdr:oneCellAnchor>
    <xdr:from>
      <xdr:col>4</xdr:col>
      <xdr:colOff>657225</xdr:colOff>
      <xdr:row>33</xdr:row>
      <xdr:rowOff>93739</xdr:rowOff>
    </xdr:from>
    <xdr:ext cx="2447924" cy="2192260"/>
    <xdr:grpSp>
      <xdr:nvGrpSpPr>
        <xdr:cNvPr id="46" name="グループ 7" descr="専門的なヒント&#10;このように、多くのユーザーは入力規則リストを別のシートに配置します。そのため、他のユーザーはそのリストを変更しようとしません">
          <a:extLst>
            <a:ext uri="{FF2B5EF4-FFF2-40B4-BE49-F238E27FC236}">
              <a16:creationId xmlns:a16="http://schemas.microsoft.com/office/drawing/2014/main" id="{FAB1FB74-6500-4E9F-AC20-FC9AF504273D}"/>
            </a:ext>
          </a:extLst>
        </xdr:cNvPr>
        <xdr:cNvGrpSpPr/>
      </xdr:nvGrpSpPr>
      <xdr:grpSpPr>
        <a:xfrm>
          <a:off x="9064625" y="6951739"/>
          <a:ext cx="2447924" cy="2192260"/>
          <a:chOff x="8591550" y="7370839"/>
          <a:chExt cx="2447924" cy="2192260"/>
        </a:xfrm>
      </xdr:grpSpPr>
      <xdr:sp macro="" textlink="">
        <xdr:nvSpPr>
          <xdr:cNvPr id="47" name="円弧 46" descr="矢印">
            <a:extLst>
              <a:ext uri="{FF2B5EF4-FFF2-40B4-BE49-F238E27FC236}">
                <a16:creationId xmlns:a16="http://schemas.microsoft.com/office/drawing/2014/main" id="{5D8A1B94-3A93-4EFA-B40D-5D2E7340FA0A}"/>
              </a:ext>
            </a:extLst>
          </xdr:cNvPr>
          <xdr:cNvSpPr/>
        </xdr:nvSpPr>
        <xdr:spPr>
          <a:xfrm rot="1202673">
            <a:off x="9329969" y="7370839"/>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Meiryo UI" panose="020B0604030504040204" pitchFamily="50" charset="-128"/>
              <a:ea typeface="Meiryo UI" panose="020B0604030504040204" pitchFamily="50" charset="-128"/>
            </a:endParaRPr>
          </a:p>
        </xdr:txBody>
      </xdr:sp>
      <xdr:pic>
        <xdr:nvPicPr>
          <xdr:cNvPr id="48" name="グラフィック 2" descr="フクロウ">
            <a:extLst>
              <a:ext uri="{FF2B5EF4-FFF2-40B4-BE49-F238E27FC236}">
                <a16:creationId xmlns:a16="http://schemas.microsoft.com/office/drawing/2014/main" id="{77E8A003-259A-44F1-A885-4F8A3F80BB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91550" y="8075784"/>
            <a:ext cx="444647" cy="444647"/>
          </a:xfrm>
          <a:prstGeom prst="rect">
            <a:avLst/>
          </a:prstGeom>
        </xdr:spPr>
      </xdr:pic>
      <xdr:sp macro="" textlink="">
        <xdr:nvSpPr>
          <xdr:cNvPr id="49" name="手順" descr="専門的なヒント&#10;このように、多くのユーザーは入力規則リストを別のシートに配置します。そのため、他のユーザーはそのリストを変更しようとしません">
            <a:extLst>
              <a:ext uri="{FF2B5EF4-FFF2-40B4-BE49-F238E27FC236}">
                <a16:creationId xmlns:a16="http://schemas.microsoft.com/office/drawing/2014/main" id="{F7CEFF76-D632-4374-9FE2-F6AA30D49D29}"/>
              </a:ext>
            </a:extLst>
          </xdr:cNvPr>
          <xdr:cNvSpPr txBox="1"/>
        </xdr:nvSpPr>
        <xdr:spPr>
          <a:xfrm>
            <a:off x="8924927" y="8048624"/>
            <a:ext cx="2114547" cy="151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専門的なヒント</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このように、多くのユーザーは入力規則リストを別のシートに配置します。そのため、他のユーザーはそのリストを変更しようとしません。</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grpSp>
    <xdr:clientData/>
  </xdr:oneCellAnchor>
  <xdr:oneCellAnchor>
    <xdr:from>
      <xdr:col>4</xdr:col>
      <xdr:colOff>638175</xdr:colOff>
      <xdr:row>1</xdr:row>
      <xdr:rowOff>85725</xdr:rowOff>
    </xdr:from>
    <xdr:ext cx="3419476" cy="2686050"/>
    <xdr:grpSp>
      <xdr:nvGrpSpPr>
        <xdr:cNvPr id="50" name="グループ 5" descr="補足情報&#10;ドロップダウン リストにより、ユーザーが有効なデータを入力できます。そのため、ドロップダウン リストがデータ入力規則と呼ばれる大規模な機能グループの一部であることがわかります。&#10;&#10;データ入力規則には他の方法もあります。たとえば、入力を整数、日付だけでなく、最大金額や最小金額にさえも制限できます。利用できるオプションは多数あります。詳細については、このシートの下部にあるリンクを参照してください&#10;">
          <a:extLst>
            <a:ext uri="{FF2B5EF4-FFF2-40B4-BE49-F238E27FC236}">
              <a16:creationId xmlns:a16="http://schemas.microsoft.com/office/drawing/2014/main" id="{083E7934-AEF1-4991-A2CB-E83E9FD2C1EB}"/>
            </a:ext>
          </a:extLst>
        </xdr:cNvPr>
        <xdr:cNvGrpSpPr/>
      </xdr:nvGrpSpPr>
      <xdr:grpSpPr>
        <a:xfrm>
          <a:off x="9045575" y="847725"/>
          <a:ext cx="3419476" cy="2686050"/>
          <a:chOff x="8572500" y="847725"/>
          <a:chExt cx="3234306" cy="2933700"/>
        </a:xfrm>
      </xdr:grpSpPr>
      <xdr:sp macro="" textlink="">
        <xdr:nvSpPr>
          <xdr:cNvPr id="51" name="手順" descr="補足情報&#10;ドロップダウン リストにより、ユーザーが有効なデータを入力できます。そのため、ドロップダウン リストがデータ入力規則と呼ばれる大規模な機能グループの一部であることがわかります。&#10;&#10;データ入力規則には他の方法もあります。たとえば、入力を整数、日付だけでなく、最大金額や最小金額にさえも制限できます。利用できるオプションは多数あります。詳細については、このシートの下部にあるリンクを参照してください">
            <a:extLst>
              <a:ext uri="{FF2B5EF4-FFF2-40B4-BE49-F238E27FC236}">
                <a16:creationId xmlns:a16="http://schemas.microsoft.com/office/drawing/2014/main" id="{F7C68427-F760-4AF5-8D76-71231E1D43F4}"/>
              </a:ext>
            </a:extLst>
          </xdr:cNvPr>
          <xdr:cNvSpPr txBox="1"/>
        </xdr:nvSpPr>
        <xdr:spPr>
          <a:xfrm>
            <a:off x="8886093" y="882732"/>
            <a:ext cx="2920713" cy="289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ドロップダウン リストにより、ユーザーが有効なデータを入力できます。そのため、ドロップダウン リストが</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a:t>
            </a: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データ入力規則</a:t>
            </a:r>
            <a:r>
              <a:rPr lang="ja" sz="1100" b="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と呼ばれる大規模な機能グループの一部であることがわかります。 </a:t>
            </a:r>
          </a:p>
          <a:p>
            <a:pPr lvl="0" rtl="0">
              <a:defRPr/>
            </a:pPr>
            <a:endParaRPr lang="en-US" sz="1100" b="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データ入力規則には他の方法もあります。</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たとえば、入力を整数、日付だけでなく、最大金額や最小金額にさえも制限できます。利用できるオプションは多数あります。詳細については、このシートの下部にあるリンクを参照してください。</a:t>
            </a:r>
            <a:endParaRPr lang="en-US" sz="11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52" name="グラフィック 147" descr="眼鏡">
            <a:extLst>
              <a:ext uri="{FF2B5EF4-FFF2-40B4-BE49-F238E27FC236}">
                <a16:creationId xmlns:a16="http://schemas.microsoft.com/office/drawing/2014/main" id="{28AE40A5-A4E7-4366-92ED-267B3F60208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8572500" y="847725"/>
            <a:ext cx="352533" cy="364990"/>
          </a:xfrm>
          <a:prstGeom prst="rect">
            <a:avLst/>
          </a:prstGeom>
        </xdr:spPr>
      </xdr:pic>
    </xdr:grpSp>
    <xdr:clientData/>
  </xdr:oneCellAnchor>
  <xdr:oneCellAnchor>
    <xdr:from>
      <xdr:col>0</xdr:col>
      <xdr:colOff>323850</xdr:colOff>
      <xdr:row>67</xdr:row>
      <xdr:rowOff>180975</xdr:rowOff>
    </xdr:from>
    <xdr:ext cx="5695950" cy="3005750"/>
    <xdr:grpSp>
      <xdr:nvGrpSpPr>
        <xdr:cNvPr id="53" name="Web 上のその他の情報" descr="Web 上のその他の情報。Web へのリンクが含まれています。&#10;ページのトップへ&#10;次の手順へ">
          <a:extLst>
            <a:ext uri="{FF2B5EF4-FFF2-40B4-BE49-F238E27FC236}">
              <a16:creationId xmlns:a16="http://schemas.microsoft.com/office/drawing/2014/main" id="{D8CBF41A-A8D6-4450-8924-12D423CF0CB0}"/>
            </a:ext>
          </a:extLst>
        </xdr:cNvPr>
        <xdr:cNvGrpSpPr/>
      </xdr:nvGrpSpPr>
      <xdr:grpSpPr>
        <a:xfrm>
          <a:off x="323850" y="13515975"/>
          <a:ext cx="5695950" cy="3005750"/>
          <a:chOff x="390525" y="12239625"/>
          <a:chExt cx="5695950" cy="3005750"/>
        </a:xfrm>
      </xdr:grpSpPr>
      <xdr:sp macro="" textlink="">
        <xdr:nvSpPr>
          <xdr:cNvPr id="54" name="四角形 144" descr="背景">
            <a:extLst>
              <a:ext uri="{FF2B5EF4-FFF2-40B4-BE49-F238E27FC236}">
                <a16:creationId xmlns:a16="http://schemas.microsoft.com/office/drawing/2014/main" id="{F04C1361-7C94-450D-9A4D-04A051A32DDF}"/>
              </a:ext>
            </a:extLst>
          </xdr:cNvPr>
          <xdr:cNvSpPr/>
        </xdr:nvSpPr>
        <xdr:spPr>
          <a:xfrm>
            <a:off x="390525" y="12239625"/>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55" name="手順" descr="Web 上のその他の情報">
            <a:extLst>
              <a:ext uri="{FF2B5EF4-FFF2-40B4-BE49-F238E27FC236}">
                <a16:creationId xmlns:a16="http://schemas.microsoft.com/office/drawing/2014/main" id="{CF08D918-8BE7-4F14-8C95-3E83DCB94035}"/>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6" name="直線​​コネクタ 146" descr="装飾線">
            <a:extLst>
              <a:ext uri="{FF2B5EF4-FFF2-40B4-BE49-F238E27FC236}">
                <a16:creationId xmlns:a16="http://schemas.microsoft.com/office/drawing/2014/main" id="{FB95672F-31A5-46B4-ADE7-2BA66E238188}"/>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7" name="[次へ] ボタン" descr="ページのトップへ。セル A1 へのハイパーリンクが設定されています">
            <a:hlinkClick xmlns:r="http://schemas.openxmlformats.org/officeDocument/2006/relationships" r:id="rId8" tooltip="このワークシートのセル A1 に戻るときに選択します"/>
            <a:extLst>
              <a:ext uri="{FF2B5EF4-FFF2-40B4-BE49-F238E27FC236}">
                <a16:creationId xmlns:a16="http://schemas.microsoft.com/office/drawing/2014/main" id="{C645EB68-13A4-48CC-8C35-B8E4C80917C5}"/>
              </a:ext>
            </a:extLst>
          </xdr:cNvPr>
          <xdr:cNvSpPr/>
        </xdr:nvSpPr>
        <xdr:spPr>
          <a:xfrm>
            <a:off x="625449" y="14409726"/>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58" name="直線​​コネクタ 148" descr="装飾線">
            <a:extLst>
              <a:ext uri="{FF2B5EF4-FFF2-40B4-BE49-F238E27FC236}">
                <a16:creationId xmlns:a16="http://schemas.microsoft.com/office/drawing/2014/main" id="{CAF951F3-215F-403C-83FC-1CFE25C6B0EE}"/>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次へ] ボタン" descr="[次の手順へ] ボタン。次のシートへのハイパーリンクが設定されています">
            <a:hlinkClick xmlns:r="http://schemas.openxmlformats.org/officeDocument/2006/relationships" r:id="rId1" tooltip="次の手順に進むときに選択します"/>
            <a:extLst>
              <a:ext uri="{FF2B5EF4-FFF2-40B4-BE49-F238E27FC236}">
                <a16:creationId xmlns:a16="http://schemas.microsoft.com/office/drawing/2014/main" id="{D99BC66E-B614-432D-A1B9-160E69E5E395}"/>
              </a:ext>
            </a:extLst>
          </xdr:cNvPr>
          <xdr:cNvSpPr/>
        </xdr:nvSpPr>
        <xdr:spPr>
          <a:xfrm>
            <a:off x="4684395" y="1460022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60" name="手順" descr="セルにデータの入力規則を適用します。Web へのハイパーリンクが設定されています">
            <a:hlinkClick xmlns:r="http://schemas.openxmlformats.org/officeDocument/2006/relationships" r:id="rId9" tooltip="セルへのデータの入力規則の適用について Web を参照するときに選択します"/>
            <a:extLst>
              <a:ext uri="{FF2B5EF4-FFF2-40B4-BE49-F238E27FC236}">
                <a16:creationId xmlns:a16="http://schemas.microsoft.com/office/drawing/2014/main" id="{B35CAB38-6881-4482-A514-C3413AF7DC41}"/>
              </a:ext>
            </a:extLst>
          </xdr:cNvPr>
          <xdr:cNvSpPr txBox="1"/>
        </xdr:nvSpPr>
        <xdr:spPr>
          <a:xfrm>
            <a:off x="1029308" y="13034473"/>
            <a:ext cx="21329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セルにデータの入力規則を適用する</a:t>
            </a:r>
          </a:p>
        </xdr:txBody>
      </xdr:sp>
      <xdr:pic>
        <xdr:nvPicPr>
          <xdr:cNvPr id="61" name="グラフィック 22" descr="矢印">
            <a:hlinkClick xmlns:r="http://schemas.openxmlformats.org/officeDocument/2006/relationships" r:id="rId9" tooltip="Web で詳細情報を参照するときに選択します"/>
            <a:extLst>
              <a:ext uri="{FF2B5EF4-FFF2-40B4-BE49-F238E27FC236}">
                <a16:creationId xmlns:a16="http://schemas.microsoft.com/office/drawing/2014/main" id="{7A286A1A-CEF5-4E2D-A213-04682248A4E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2028" y="12939196"/>
            <a:ext cx="454554" cy="448472"/>
          </a:xfrm>
          <a:prstGeom prst="rect">
            <a:avLst/>
          </a:prstGeom>
        </xdr:spPr>
      </xdr:pic>
      <xdr:sp macro="" textlink="">
        <xdr:nvSpPr>
          <xdr:cNvPr id="62" name="手順" descr="ドロップダウン リストを作成します。Web へのハイパーリンクが設定されています">
            <a:hlinkClick xmlns:r="http://schemas.openxmlformats.org/officeDocument/2006/relationships" r:id="rId12" tooltip="ドロップダウン リストの作成について Web を参照するときに選択します"/>
            <a:extLst>
              <a:ext uri="{FF2B5EF4-FFF2-40B4-BE49-F238E27FC236}">
                <a16:creationId xmlns:a16="http://schemas.microsoft.com/office/drawing/2014/main" id="{F30ECC81-B6E3-4E49-9055-CF852C81D165}"/>
              </a:ext>
            </a:extLst>
          </xdr:cNvPr>
          <xdr:cNvSpPr txBox="1"/>
        </xdr:nvSpPr>
        <xdr:spPr>
          <a:xfrm>
            <a:off x="1029308" y="13499080"/>
            <a:ext cx="205679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10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ドロップダウン リストを作成する</a:t>
            </a:r>
          </a:p>
        </xdr:txBody>
      </xdr:sp>
      <xdr:pic>
        <xdr:nvPicPr>
          <xdr:cNvPr id="63" name="グラフィック 22" descr="矢印">
            <a:hlinkClick xmlns:r="http://schemas.openxmlformats.org/officeDocument/2006/relationships" r:id="rId12" tooltip="Web で詳細情報を参照するときに選択します"/>
            <a:extLst>
              <a:ext uri="{FF2B5EF4-FFF2-40B4-BE49-F238E27FC236}">
                <a16:creationId xmlns:a16="http://schemas.microsoft.com/office/drawing/2014/main" id="{ABA1BAFC-0A96-4494-8BC6-E931053E4F0F}"/>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2028" y="13397050"/>
            <a:ext cx="454554" cy="448472"/>
          </a:xfrm>
          <a:prstGeom prst="rect">
            <a:avLst/>
          </a:prstGeom>
        </xdr:spPr>
      </xdr:pic>
    </xdr:grp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361950</xdr:colOff>
      <xdr:row>26</xdr:row>
      <xdr:rowOff>1</xdr:rowOff>
    </xdr:from>
    <xdr:ext cx="5695950" cy="3638550"/>
    <xdr:grpSp>
      <xdr:nvGrpSpPr>
        <xdr:cNvPr id="2" name="グラフをすばやく作成する" descr="グラフをすばやく作成する&#10;いつでも [挿入] タブを使用して、グラフを作成できます。ただし、ここでは、[クイック分析] ボタンを使用してグラフを作成する別の方法を示します。今回は、キーボード ショートカット キーを使用します。&#10;右側にあるデータ内のセルをクリックして、Ctrl キーと Q キーを押します。&#10;表示されるパネルで、[グラフ] をクリックします。&#10;最初の [集合...] ボタンをクリックします。&#10;新しい集合縦棒グラフが表示されます。グラフを自由に移動してください。各商品に 3 つのが縦棒があり、それぞれが 1 か月の売上高です">
          <a:extLst>
            <a:ext uri="{FF2B5EF4-FFF2-40B4-BE49-F238E27FC236}">
              <a16:creationId xmlns:a16="http://schemas.microsoft.com/office/drawing/2014/main" id="{3F05C167-3460-41EE-9426-536AA2FC60F3}"/>
            </a:ext>
          </a:extLst>
        </xdr:cNvPr>
        <xdr:cNvGrpSpPr/>
      </xdr:nvGrpSpPr>
      <xdr:grpSpPr>
        <a:xfrm>
          <a:off x="361950" y="5524501"/>
          <a:ext cx="5695950" cy="3638550"/>
          <a:chOff x="390525" y="5943600"/>
          <a:chExt cx="5695950" cy="3698874"/>
        </a:xfrm>
      </xdr:grpSpPr>
      <xdr:sp macro="" textlink="">
        <xdr:nvSpPr>
          <xdr:cNvPr id="3" name="四角形 101" descr="背景">
            <a:extLst>
              <a:ext uri="{FF2B5EF4-FFF2-40B4-BE49-F238E27FC236}">
                <a16:creationId xmlns:a16="http://schemas.microsoft.com/office/drawing/2014/main" id="{707CF0BC-2E7B-4E80-A6D8-B94C9DC4C537}"/>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 name="手順" descr="グラフをすばやく作成する">
            <a:extLst>
              <a:ext uri="{FF2B5EF4-FFF2-40B4-BE49-F238E27FC236}">
                <a16:creationId xmlns:a16="http://schemas.microsoft.com/office/drawing/2014/main" id="{687D0E68-7A8D-4B92-9872-539745853E02}"/>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グラフをすばやく作成する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5" name="直線​​コネクタ 103" descr="装飾線">
            <a:extLst>
              <a:ext uri="{FF2B5EF4-FFF2-40B4-BE49-F238E27FC236}">
                <a16:creationId xmlns:a16="http://schemas.microsoft.com/office/drawing/2014/main" id="{8B02F3A8-0700-4316-86CA-48C83E817F78}"/>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104" descr="装飾線">
            <a:extLst>
              <a:ext uri="{FF2B5EF4-FFF2-40B4-BE49-F238E27FC236}">
                <a16:creationId xmlns:a16="http://schemas.microsoft.com/office/drawing/2014/main" id="{B571A009-0358-4F5D-8625-8CF491C45BC8}"/>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 name="手順" descr="いつでも [挿入] タブを使用して、グラフを作成できます。ただし、ここでは、[クイック分析] ボタンを使用してグラフを作成する別の方法を示します。今回は、キーボード ショートカット キーを使用します。">
            <a:extLst>
              <a:ext uri="{FF2B5EF4-FFF2-40B4-BE49-F238E27FC236}">
                <a16:creationId xmlns:a16="http://schemas.microsoft.com/office/drawing/2014/main" id="{06DA90C0-30AA-4830-92B4-FB7591425B4F}"/>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いつでも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挿入</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タブを使用して、グラフを作成できます。ただし、ここでは、[クイック分析] ボタンを使用してグラフを作成する別の方法を示します。</a:t>
            </a:r>
            <a:r>
              <a:rPr lang="ja" sz="1050" kern="0" baseline="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今回は、キーボード ショートカット キーを使用します。</a:t>
            </a: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8" name="円 106" descr="1">
            <a:extLst>
              <a:ext uri="{FF2B5EF4-FFF2-40B4-BE49-F238E27FC236}">
                <a16:creationId xmlns:a16="http://schemas.microsoft.com/office/drawing/2014/main" id="{C39DB750-24C6-46E4-B5E8-774575F5055D}"/>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9" name="手順" descr="最初の [集合...] ボタンをクリックします">
            <a:extLst>
              <a:ext uri="{FF2B5EF4-FFF2-40B4-BE49-F238E27FC236}">
                <a16:creationId xmlns:a16="http://schemas.microsoft.com/office/drawing/2014/main" id="{B94D2581-37FE-4432-9B46-FFA5257A6B36}"/>
              </a:ext>
            </a:extLst>
          </xdr:cNvPr>
          <xdr:cNvSpPr txBox="1"/>
        </xdr:nvSpPr>
        <xdr:spPr>
          <a:xfrm>
            <a:off x="1029307" y="8267837"/>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最初の [</a:t>
            </a:r>
            <a:r>
              <a:rPr lang="ja" sz="1050" b="1">
                <a:latin typeface="Meiryo UI" panose="020B0604030504040204" pitchFamily="50" charset="-128"/>
                <a:ea typeface="Meiryo UI" panose="020B0604030504040204" pitchFamily="50" charset="-128"/>
                <a:cs typeface="Segoe UI" panose="020B0502040204020203" pitchFamily="34" charset="0"/>
              </a:rPr>
              <a:t>集合...</a:t>
            </a:r>
            <a:r>
              <a:rPr lang="ja" sz="1050">
                <a:latin typeface="Meiryo UI" panose="020B0604030504040204" pitchFamily="50" charset="-128"/>
                <a:ea typeface="Meiryo UI" panose="020B0604030504040204" pitchFamily="50" charset="-128"/>
                <a:cs typeface="Segoe UI" panose="020B0502040204020203" pitchFamily="34" charset="0"/>
              </a:rPr>
              <a:t>] ボタンをクリックします。</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0" name="円 108" descr="3">
            <a:extLst>
              <a:ext uri="{FF2B5EF4-FFF2-40B4-BE49-F238E27FC236}">
                <a16:creationId xmlns:a16="http://schemas.microsoft.com/office/drawing/2014/main" id="{5BBBFCEF-E79F-44B0-834C-CA011FCC706A}"/>
              </a:ext>
            </a:extLst>
          </xdr:cNvPr>
          <xdr:cNvSpPr/>
        </xdr:nvSpPr>
        <xdr:spPr>
          <a:xfrm>
            <a:off x="622274" y="822533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11" name="手順" descr="新しい集合縦棒グラフが表示されます。グラフを自由に移動してください。各商品に 3 つのが縦棒があり、それぞれが 1 か月の売上高です">
            <a:extLst>
              <a:ext uri="{FF2B5EF4-FFF2-40B4-BE49-F238E27FC236}">
                <a16:creationId xmlns:a16="http://schemas.microsoft.com/office/drawing/2014/main" id="{4A9872FA-6E5F-4A43-BDB7-3A71600EB19A}"/>
              </a:ext>
            </a:extLst>
          </xdr:cNvPr>
          <xdr:cNvSpPr txBox="1"/>
        </xdr:nvSpPr>
        <xdr:spPr>
          <a:xfrm>
            <a:off x="1029307" y="8733751"/>
            <a:ext cx="4809517" cy="579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新しい集合縦棒グラフが表示されます。グラフを自由に移動してください。各商品に 3 つのが縦棒があり、それぞれが 1 か月の売上高です。</a:t>
            </a:r>
          </a:p>
        </xdr:txBody>
      </xdr:sp>
      <xdr:sp macro="" textlink="">
        <xdr:nvSpPr>
          <xdr:cNvPr id="12" name="円 110" descr="4">
            <a:extLst>
              <a:ext uri="{FF2B5EF4-FFF2-40B4-BE49-F238E27FC236}">
                <a16:creationId xmlns:a16="http://schemas.microsoft.com/office/drawing/2014/main" id="{BC0B4DE5-9779-42BB-89D1-F4342552E711}"/>
              </a:ext>
            </a:extLst>
          </xdr:cNvPr>
          <xdr:cNvSpPr/>
        </xdr:nvSpPr>
        <xdr:spPr>
          <a:xfrm>
            <a:off x="622274" y="86912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13" name="手順" descr="表示されるパネルで、[グラフ] をクリックします">
            <a:extLst>
              <a:ext uri="{FF2B5EF4-FFF2-40B4-BE49-F238E27FC236}">
                <a16:creationId xmlns:a16="http://schemas.microsoft.com/office/drawing/2014/main" id="{D5DD2798-8AFE-41D6-842B-61035189DE3D}"/>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表示されるパネルで、[</a:t>
            </a:r>
            <a:r>
              <a:rPr lang="ja" sz="1050" b="1">
                <a:latin typeface="Meiryo UI" panose="020B0604030504040204" pitchFamily="50" charset="-128"/>
                <a:ea typeface="Meiryo UI" panose="020B0604030504040204" pitchFamily="50" charset="-128"/>
                <a:cs typeface="Segoe UI" panose="020B0502040204020203" pitchFamily="34" charset="0"/>
              </a:rPr>
              <a:t>グラフ</a:t>
            </a:r>
            <a:r>
              <a:rPr lang="ja" sz="1050">
                <a:latin typeface="Meiryo UI" panose="020B0604030504040204" pitchFamily="50" charset="-128"/>
                <a:ea typeface="Meiryo UI" panose="020B0604030504040204" pitchFamily="50" charset="-128"/>
                <a:cs typeface="Segoe UI" panose="020B0502040204020203" pitchFamily="34" charset="0"/>
              </a:rPr>
              <a:t>] をクリックします。</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4" name="円 112" descr="2">
            <a:extLst>
              <a:ext uri="{FF2B5EF4-FFF2-40B4-BE49-F238E27FC236}">
                <a16:creationId xmlns:a16="http://schemas.microsoft.com/office/drawing/2014/main" id="{9A4FF53C-7151-4160-9FBD-E25BA6DD18DE}"/>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15" name="手順" descr="右側にあるデータ内のセルをクリックして、Ctrl キーと Q キーを押します">
            <a:extLst>
              <a:ext uri="{FF2B5EF4-FFF2-40B4-BE49-F238E27FC236}">
                <a16:creationId xmlns:a16="http://schemas.microsoft.com/office/drawing/2014/main" id="{1938ECF8-B4B7-4B46-9FDC-C90209732187}"/>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右側にあるデータ内のセルをクリックして、押します</a:t>
            </a:r>
          </a:p>
        </xdr:txBody>
      </xdr:sp>
      <xdr:sp macro="" textlink="">
        <xdr:nvSpPr>
          <xdr:cNvPr id="16" name="円 97" descr="1">
            <a:extLst>
              <a:ext uri="{FF2B5EF4-FFF2-40B4-BE49-F238E27FC236}">
                <a16:creationId xmlns:a16="http://schemas.microsoft.com/office/drawing/2014/main" id="{DD61DEB6-9586-4905-B4AA-E119321B16DB}"/>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17" name="四角形:角丸 99" descr="Ctrl キー">
            <a:extLst>
              <a:ext uri="{FF2B5EF4-FFF2-40B4-BE49-F238E27FC236}">
                <a16:creationId xmlns:a16="http://schemas.microsoft.com/office/drawing/2014/main" id="{07B643CF-B5A9-4276-9F2E-6CB3A29C7CFD}"/>
              </a:ext>
            </a:extLst>
          </xdr:cNvPr>
          <xdr:cNvSpPr/>
        </xdr:nvSpPr>
        <xdr:spPr>
          <a:xfrm>
            <a:off x="3744344" y="7336082"/>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18" name="四角形:角丸 100" descr="Q キー">
            <a:extLst>
              <a:ext uri="{FF2B5EF4-FFF2-40B4-BE49-F238E27FC236}">
                <a16:creationId xmlns:a16="http://schemas.microsoft.com/office/drawing/2014/main" id="{1472549E-7437-4A54-B0A3-E0647FC82132}"/>
              </a:ext>
            </a:extLst>
          </xdr:cNvPr>
          <xdr:cNvSpPr/>
        </xdr:nvSpPr>
        <xdr:spPr>
          <a:xfrm>
            <a:off x="4288746" y="7336082"/>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Q</a:t>
            </a:r>
          </a:p>
        </xdr:txBody>
      </xdr:sp>
    </xdr:grpSp>
    <xdr:clientData/>
  </xdr:oneCellAnchor>
  <xdr:oneCellAnchor>
    <xdr:from>
      <xdr:col>0</xdr:col>
      <xdr:colOff>361950</xdr:colOff>
      <xdr:row>45</xdr:row>
      <xdr:rowOff>171451</xdr:rowOff>
    </xdr:from>
    <xdr:ext cx="5695950" cy="4086224"/>
    <xdr:grpSp>
      <xdr:nvGrpSpPr>
        <xdr:cNvPr id="19" name="スパーク ラインをすばやく作成する" descr="スパーク ラインをすばやく作成する&#10;このデータの右側に 3 か月の金額の上下を表示する小さな傾向線が必要だとします。8 つの小さな折れ線グラフを作成する必要はありません。代わりに、スパーク ラインを作成することができます。&#10;右側にあるデータ内のセルをクリックして、Ctrl キーと Q キーを押します。&#10;表示されるパネルで、[スパーク ライン] をクリックし、[折れ線] ボタンをクリックします。&#10;[12 月] 列の右側にスパーク ラインが表示されます。各線はその行のデータを表し、金額の上下を示しています。&#10;スパーク ラインをクリアするには、クリックし、ドラッグしてスパーク ラインを選択します。[スパーク ライン ツール デザイン] タブがウィンドウの上部に表示されます。このタブに移動し、[クリア] ボタンをクリックします">
          <a:extLst>
            <a:ext uri="{FF2B5EF4-FFF2-40B4-BE49-F238E27FC236}">
              <a16:creationId xmlns:a16="http://schemas.microsoft.com/office/drawing/2014/main" id="{88B6CE02-41BD-4E18-9154-8A76C7484E90}"/>
            </a:ext>
          </a:extLst>
        </xdr:cNvPr>
        <xdr:cNvGrpSpPr/>
      </xdr:nvGrpSpPr>
      <xdr:grpSpPr>
        <a:xfrm>
          <a:off x="361950" y="9315451"/>
          <a:ext cx="5695950" cy="4086224"/>
          <a:chOff x="390525" y="9801225"/>
          <a:chExt cx="5695950" cy="4015598"/>
        </a:xfrm>
      </xdr:grpSpPr>
      <xdr:sp macro="" textlink="">
        <xdr:nvSpPr>
          <xdr:cNvPr id="20" name="四角形 120" descr="背景">
            <a:extLst>
              <a:ext uri="{FF2B5EF4-FFF2-40B4-BE49-F238E27FC236}">
                <a16:creationId xmlns:a16="http://schemas.microsoft.com/office/drawing/2014/main" id="{1281AFDC-06A8-4B12-86DE-CD83BF9EB28F}"/>
              </a:ext>
            </a:extLst>
          </xdr:cNvPr>
          <xdr:cNvSpPr/>
        </xdr:nvSpPr>
        <xdr:spPr>
          <a:xfrm>
            <a:off x="390525" y="9801225"/>
            <a:ext cx="5695950" cy="401559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21" name="手順" descr="スパーク ラインをすばやく作成する">
            <a:extLst>
              <a:ext uri="{FF2B5EF4-FFF2-40B4-BE49-F238E27FC236}">
                <a16:creationId xmlns:a16="http://schemas.microsoft.com/office/drawing/2014/main" id="{C073FEFB-495D-4E67-85DA-8F0385EE5238}"/>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スパーク ラインをすばやく作成する</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22" name="直線​​コネクタ 122" descr="装飾線">
            <a:extLst>
              <a:ext uri="{FF2B5EF4-FFF2-40B4-BE49-F238E27FC236}">
                <a16:creationId xmlns:a16="http://schemas.microsoft.com/office/drawing/2014/main" id="{324F058E-D9F0-4C34-833B-4998FC9E5152}"/>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123" descr="装飾線">
            <a:extLst>
              <a:ext uri="{FF2B5EF4-FFF2-40B4-BE49-F238E27FC236}">
                <a16:creationId xmlns:a16="http://schemas.microsoft.com/office/drawing/2014/main" id="{1C6AB3D0-99D2-4E18-A330-EAC389E32009}"/>
              </a:ext>
            </a:extLst>
          </xdr:cNvPr>
          <xdr:cNvCxnSpPr>
            <a:cxnSpLocks/>
          </xdr:cNvCxnSpPr>
        </xdr:nvCxnSpPr>
        <xdr:spPr>
          <a:xfrm>
            <a:off x="625449" y="1353121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手順" descr="このデータの右側に 3 か月の金額の上下を表示する小さな傾向線が必要だとします。8 つの小さな折れ線グラフを作成する必要はありません。代わりに、スパーク ラインを作成することができます">
            <a:extLst>
              <a:ext uri="{FF2B5EF4-FFF2-40B4-BE49-F238E27FC236}">
                <a16:creationId xmlns:a16="http://schemas.microsoft.com/office/drawing/2014/main" id="{4BDE6243-4D52-48AA-89B7-8AEC9CC23D65}"/>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このデータの右側に 3 か月の金額の上下を表示する小さな傾向線が必要だとします。8 つの小さな折れ線グラフを作成する必要はありません。代わりに、スパーク ラインを作成することができます。</a:t>
            </a:r>
          </a:p>
        </xdr:txBody>
      </xdr:sp>
      <xdr:sp macro="" textlink="">
        <xdr:nvSpPr>
          <xdr:cNvPr id="25" name="手順" descr="[12 月] 列の右側にスパーク ラインが表示されます。各線はその行のデータを表し、金額の上下を示しています">
            <a:extLst>
              <a:ext uri="{FF2B5EF4-FFF2-40B4-BE49-F238E27FC236}">
                <a16:creationId xmlns:a16="http://schemas.microsoft.com/office/drawing/2014/main" id="{F363C94F-3FC3-431C-9E58-3B6528D93051}"/>
              </a:ext>
            </a:extLst>
          </xdr:cNvPr>
          <xdr:cNvSpPr txBox="1"/>
        </xdr:nvSpPr>
        <xdr:spPr>
          <a:xfrm>
            <a:off x="1029307" y="12116911"/>
            <a:ext cx="4809517" cy="483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12月</a:t>
            </a:r>
            <a:r>
              <a:rPr lang="ja" sz="1050">
                <a:latin typeface="Meiryo UI" panose="020B0604030504040204" pitchFamily="50" charset="-128"/>
                <a:ea typeface="Meiryo UI" panose="020B0604030504040204" pitchFamily="50" charset="-128"/>
                <a:cs typeface="Segoe UI" panose="020B0502040204020203" pitchFamily="34" charset="0"/>
              </a:rPr>
              <a:t>] 列の右側にスパーク ラインが表示されます。各線はその行のデータを表し、金額の上下を示しています。</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26" name="円 126" descr="3">
            <a:extLst>
              <a:ext uri="{FF2B5EF4-FFF2-40B4-BE49-F238E27FC236}">
                <a16:creationId xmlns:a16="http://schemas.microsoft.com/office/drawing/2014/main" id="{9CBB0C90-FFED-403B-A1B2-F22CBF6B0224}"/>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27" name="手順" descr="スパーク ラインをクリアするには、クリックし、ドラッグしてスパーク ラインを選択します。[スパーク ライン ツール デザイン] タブがウィンドウの上部に表示されます。このタブに移動し、[クリア] ボタンをクリックします">
            <a:extLst>
              <a:ext uri="{FF2B5EF4-FFF2-40B4-BE49-F238E27FC236}">
                <a16:creationId xmlns:a16="http://schemas.microsoft.com/office/drawing/2014/main" id="{60B5F7EF-07FB-4B77-B703-870D3560F559}"/>
              </a:ext>
            </a:extLst>
          </xdr:cNvPr>
          <xdr:cNvSpPr txBox="1"/>
        </xdr:nvSpPr>
        <xdr:spPr>
          <a:xfrm>
            <a:off x="1029307" y="12638544"/>
            <a:ext cx="4809517" cy="785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スパーク ラインをクリアするには、クリックし、ドラッグしてスパーク ラインを選択します。</a:t>
            </a:r>
            <a:br>
              <a:rPr lang="en-US" altLang="ja" sz="1050">
                <a:latin typeface="Meiryo UI" panose="020B0604030504040204" pitchFamily="50" charset="-128"/>
                <a:ea typeface="Meiryo UI" panose="020B0604030504040204" pitchFamily="50" charset="-128"/>
                <a:cs typeface="Segoe UI" panose="020B0502040204020203" pitchFamily="34" charset="0"/>
              </a:rPr>
            </a:br>
            <a:r>
              <a:rPr lang="ja" sz="1050">
                <a:latin typeface="Meiryo UI" panose="020B0604030504040204" pitchFamily="50" charset="-128"/>
                <a:ea typeface="Meiryo UI" panose="020B0604030504040204" pitchFamily="50" charset="-128"/>
                <a:cs typeface="Segoe UI" panose="020B0502040204020203" pitchFamily="34" charset="0"/>
              </a:rPr>
              <a:t>[</a:t>
            </a:r>
            <a:r>
              <a:rPr lang="ja" sz="1050" b="1">
                <a:latin typeface="Meiryo UI" panose="020B0604030504040204" pitchFamily="50" charset="-128"/>
                <a:ea typeface="Meiryo UI" panose="020B0604030504040204" pitchFamily="50" charset="-128"/>
                <a:cs typeface="Segoe UI" panose="020B0502040204020203" pitchFamily="34" charset="0"/>
              </a:rPr>
              <a:t>スパークライン ツール デザイン</a:t>
            </a:r>
            <a:r>
              <a:rPr lang="ja" sz="1050">
                <a:latin typeface="Meiryo UI" panose="020B0604030504040204" pitchFamily="50" charset="-128"/>
                <a:ea typeface="Meiryo UI" panose="020B0604030504040204" pitchFamily="50" charset="-128"/>
                <a:cs typeface="Segoe UI" panose="020B0502040204020203" pitchFamily="34" charset="0"/>
              </a:rPr>
              <a:t>] タブがウィンドウの上部に表示されます。このタブに移動し、[</a:t>
            </a:r>
            <a:r>
              <a:rPr lang="ja" sz="1050" b="1">
                <a:latin typeface="Meiryo UI" panose="020B0604030504040204" pitchFamily="50" charset="-128"/>
                <a:ea typeface="Meiryo UI" panose="020B0604030504040204" pitchFamily="50" charset="-128"/>
                <a:cs typeface="Segoe UI" panose="020B0502040204020203" pitchFamily="34" charset="0"/>
              </a:rPr>
              <a:t>クリア</a:t>
            </a:r>
            <a:r>
              <a:rPr lang="ja" sz="1050">
                <a:latin typeface="Meiryo UI" panose="020B0604030504040204" pitchFamily="50" charset="-128"/>
                <a:ea typeface="Meiryo UI" panose="020B0604030504040204" pitchFamily="50" charset="-128"/>
                <a:cs typeface="Segoe UI" panose="020B0502040204020203" pitchFamily="34" charset="0"/>
              </a:rPr>
              <a:t>] ボタンをクリックします。</a:t>
            </a:r>
          </a:p>
        </xdr:txBody>
      </xdr:sp>
      <xdr:sp macro="" textlink="">
        <xdr:nvSpPr>
          <xdr:cNvPr id="28" name="円 128" descr="4">
            <a:extLst>
              <a:ext uri="{FF2B5EF4-FFF2-40B4-BE49-F238E27FC236}">
                <a16:creationId xmlns:a16="http://schemas.microsoft.com/office/drawing/2014/main" id="{1EAAAC4E-1EB8-471F-911B-A2E5269859E6}"/>
              </a:ext>
            </a:extLst>
          </xdr:cNvPr>
          <xdr:cNvSpPr/>
        </xdr:nvSpPr>
        <xdr:spPr>
          <a:xfrm>
            <a:off x="622274" y="1259604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sp macro="" textlink="">
        <xdr:nvSpPr>
          <xdr:cNvPr id="29" name="手順" descr="表示されるパネルで、[スパーク ライン] をクリックし、[折れ線] ボタンをクリックします">
            <a:extLst>
              <a:ext uri="{FF2B5EF4-FFF2-40B4-BE49-F238E27FC236}">
                <a16:creationId xmlns:a16="http://schemas.microsoft.com/office/drawing/2014/main" id="{39F3EE67-16C1-41CD-9313-47C00BA6A2DB}"/>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ja" sz="1050">
                <a:latin typeface="Meiryo UI" panose="020B0604030504040204" pitchFamily="50" charset="-128"/>
                <a:ea typeface="Meiryo UI" panose="020B0604030504040204" pitchFamily="50" charset="-128"/>
                <a:cs typeface="Segoe UI" panose="020B0502040204020203" pitchFamily="34" charset="0"/>
              </a:rPr>
              <a:t>表示されるパネルで、[</a:t>
            </a:r>
            <a:r>
              <a:rPr lang="ja" sz="1050" b="1">
                <a:latin typeface="Meiryo UI" panose="020B0604030504040204" pitchFamily="50" charset="-128"/>
                <a:ea typeface="Meiryo UI" panose="020B0604030504040204" pitchFamily="50" charset="-128"/>
                <a:cs typeface="Segoe UI" panose="020B0502040204020203" pitchFamily="34" charset="0"/>
              </a:rPr>
              <a:t>スパークライン</a:t>
            </a:r>
            <a:r>
              <a:rPr lang="ja" sz="1050">
                <a:latin typeface="Meiryo UI" panose="020B0604030504040204" pitchFamily="50" charset="-128"/>
                <a:ea typeface="Meiryo UI" panose="020B0604030504040204" pitchFamily="50" charset="-128"/>
                <a:cs typeface="Segoe UI" panose="020B0502040204020203" pitchFamily="34" charset="0"/>
              </a:rPr>
              <a:t>] をクリックし、[</a:t>
            </a:r>
            <a:r>
              <a:rPr lang="ja" sz="1050" b="1">
                <a:latin typeface="Meiryo UI" panose="020B0604030504040204" pitchFamily="50" charset="-128"/>
                <a:ea typeface="Meiryo UI" panose="020B0604030504040204" pitchFamily="50" charset="-128"/>
                <a:cs typeface="Segoe UI" panose="020B0502040204020203" pitchFamily="34" charset="0"/>
              </a:rPr>
              <a:t>折れ線</a:t>
            </a:r>
            <a:r>
              <a:rPr lang="ja" sz="1050">
                <a:latin typeface="Meiryo UI" panose="020B0604030504040204" pitchFamily="50" charset="-128"/>
                <a:ea typeface="Meiryo UI" panose="020B0604030504040204" pitchFamily="50" charset="-128"/>
                <a:cs typeface="Segoe UI" panose="020B0502040204020203" pitchFamily="34" charset="0"/>
              </a:rPr>
              <a:t>] ボタンをクリックします。</a:t>
            </a:r>
          </a:p>
          <a:p>
            <a:pPr rtl="0"/>
            <a:endParaRPr lang="en-US" sz="1050">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0" name="円 130" descr="2">
            <a:extLst>
              <a:ext uri="{FF2B5EF4-FFF2-40B4-BE49-F238E27FC236}">
                <a16:creationId xmlns:a16="http://schemas.microsoft.com/office/drawing/2014/main" id="{8123C8E3-95EC-4EC7-8D60-A72ADB8D2861}"/>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31" name="手順" descr="右側にあるデータ内のセルをクリックして、Ctrl キーと Q キーを押します">
            <a:extLst>
              <a:ext uri="{FF2B5EF4-FFF2-40B4-BE49-F238E27FC236}">
                <a16:creationId xmlns:a16="http://schemas.microsoft.com/office/drawing/2014/main" id="{C228713B-11C7-47D6-9CDC-956F74F7394B}"/>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右側にあるデータ内のセルをクリックして、押します</a:t>
            </a:r>
          </a:p>
        </xdr:txBody>
      </xdr:sp>
      <xdr:sp macro="" textlink="">
        <xdr:nvSpPr>
          <xdr:cNvPr id="32" name="円 116" descr="1">
            <a:extLst>
              <a:ext uri="{FF2B5EF4-FFF2-40B4-BE49-F238E27FC236}">
                <a16:creationId xmlns:a16="http://schemas.microsoft.com/office/drawing/2014/main" id="{5444BBDF-39F4-4BCA-BA41-B95012606F61}"/>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33" name="四角形:角丸 118" descr="Ctrl キー">
            <a:extLst>
              <a:ext uri="{FF2B5EF4-FFF2-40B4-BE49-F238E27FC236}">
                <a16:creationId xmlns:a16="http://schemas.microsoft.com/office/drawing/2014/main" id="{B675E558-3EF0-4BE1-BD57-3CBCC4EA5BAB}"/>
              </a:ext>
            </a:extLst>
          </xdr:cNvPr>
          <xdr:cNvSpPr/>
        </xdr:nvSpPr>
        <xdr:spPr>
          <a:xfrm>
            <a:off x="3763394" y="11192740"/>
            <a:ext cx="459442"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rPr>
              <a:t>Ctrl</a:t>
            </a:r>
            <a:endParaRPr lang="en-US" sz="800" spc="100" baseline="0">
              <a:solidFill>
                <a:schemeClr val="tx1"/>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34" name="四角形:角丸 119" descr="Q キー">
            <a:extLst>
              <a:ext uri="{FF2B5EF4-FFF2-40B4-BE49-F238E27FC236}">
                <a16:creationId xmlns:a16="http://schemas.microsoft.com/office/drawing/2014/main" id="{61B7C97E-24FF-4E4E-89C8-2845017034EA}"/>
              </a:ext>
            </a:extLst>
          </xdr:cNvPr>
          <xdr:cNvSpPr/>
        </xdr:nvSpPr>
        <xdr:spPr>
          <a:xfrm>
            <a:off x="4307796" y="11192740"/>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900">
                <a:solidFill>
                  <a:schemeClr val="tx1"/>
                </a:solidFill>
                <a:latin typeface="Meiryo UI" panose="020B0604030504040204" pitchFamily="50" charset="-128"/>
                <a:ea typeface="Meiryo UI" panose="020B0604030504040204" pitchFamily="50" charset="-128"/>
                <a:cs typeface="Segoe UI" panose="020B0502040204020203" pitchFamily="34" charset="0"/>
              </a:rPr>
              <a:t>Q</a:t>
            </a:r>
          </a:p>
        </xdr:txBody>
      </xdr:sp>
    </xdr:grpSp>
    <xdr:clientData/>
  </xdr:oneCellAnchor>
  <xdr:oneCellAnchor>
    <xdr:from>
      <xdr:col>0</xdr:col>
      <xdr:colOff>361950</xdr:colOff>
      <xdr:row>69</xdr:row>
      <xdr:rowOff>0</xdr:rowOff>
    </xdr:from>
    <xdr:ext cx="5695950" cy="2863850"/>
    <xdr:grpSp>
      <xdr:nvGrpSpPr>
        <xdr:cNvPr id="35" name="Web 上のその他の情報" descr="Web 上のその他の情報。Web へのリンクが含まれています。&#10;ページのトップへ&#10;次の手順へ">
          <a:extLst>
            <a:ext uri="{FF2B5EF4-FFF2-40B4-BE49-F238E27FC236}">
              <a16:creationId xmlns:a16="http://schemas.microsoft.com/office/drawing/2014/main" id="{D21F7CB1-EDE3-4964-9F27-56D558FBBAC6}"/>
            </a:ext>
          </a:extLst>
        </xdr:cNvPr>
        <xdr:cNvGrpSpPr/>
      </xdr:nvGrpSpPr>
      <xdr:grpSpPr>
        <a:xfrm>
          <a:off x="361950" y="13716000"/>
          <a:ext cx="5695950" cy="2863850"/>
          <a:chOff x="0" y="1"/>
          <a:chExt cx="5695950" cy="2806700"/>
        </a:xfrm>
      </xdr:grpSpPr>
      <xdr:sp macro="" textlink="">
        <xdr:nvSpPr>
          <xdr:cNvPr id="36" name="四角形 132" descr="背景">
            <a:extLst>
              <a:ext uri="{FF2B5EF4-FFF2-40B4-BE49-F238E27FC236}">
                <a16:creationId xmlns:a16="http://schemas.microsoft.com/office/drawing/2014/main" id="{DFA1EF70-28CE-4F6B-BB30-E7A87CCC4A7C}"/>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37" name="手順" descr="Web 上のその他の情報">
            <a:extLst>
              <a:ext uri="{FF2B5EF4-FFF2-40B4-BE49-F238E27FC236}">
                <a16:creationId xmlns:a16="http://schemas.microsoft.com/office/drawing/2014/main" id="{12315F08-C173-42A6-B87A-ED06997D847E}"/>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2200" b="0" i="0" u="none" strike="noStrike" kern="0" cap="none" spc="0" normalizeH="0" baseline="0">
                <a:ln>
                  <a:noFill/>
                </a:ln>
                <a:solidFill>
                  <a:schemeClr val="bg2">
                    <a:lumMod val="25000"/>
                  </a:schemeClr>
                </a:solidFill>
                <a:effectLst/>
                <a:uLnTx/>
                <a:uFillTx/>
                <a:latin typeface="Meiryo UI" panose="020B0604030504040204" pitchFamily="50" charset="-128"/>
                <a:ea typeface="Meiryo UI" panose="020B0604030504040204" pitchFamily="50" charset="-128"/>
                <a:cs typeface="Segoe UI Light" panose="020B0502040204020203" pitchFamily="34" charset="0"/>
              </a:rPr>
              <a:t>Web 上のその他の情報</a:t>
            </a:r>
            <a:endParaRPr lang="en-US" sz="2200" b="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38" name="直線​​コネクタ 134" descr="装飾線">
            <a:extLst>
              <a:ext uri="{FF2B5EF4-FFF2-40B4-BE49-F238E27FC236}">
                <a16:creationId xmlns:a16="http://schemas.microsoft.com/office/drawing/2014/main" id="{2F395C0F-DBFB-4080-AD68-1279EBAB4154}"/>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次へ] ボタン" descr="ページのトップへ。セル A1 へのハイパーリンクが設定されています">
            <a:hlinkClick xmlns:r="http://schemas.openxmlformats.org/officeDocument/2006/relationships" r:id="rId1" tooltip="このワークシートのセル A1 に戻るときに選択します"/>
            <a:extLst>
              <a:ext uri="{FF2B5EF4-FFF2-40B4-BE49-F238E27FC236}">
                <a16:creationId xmlns:a16="http://schemas.microsoft.com/office/drawing/2014/main" id="{FE7F2EB8-7AAF-4CAF-AB09-3682F1D0E90E}"/>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ページのトップへ</a:t>
            </a:r>
          </a:p>
        </xdr:txBody>
      </xdr:sp>
      <xdr:cxnSp macro="">
        <xdr:nvCxnSpPr>
          <xdr:cNvPr id="40" name="直線​​コネクタ 136" descr="装飾線">
            <a:extLst>
              <a:ext uri="{FF2B5EF4-FFF2-40B4-BE49-F238E27FC236}">
                <a16:creationId xmlns:a16="http://schemas.microsoft.com/office/drawing/2014/main" id="{8F447648-7A51-4522-A19E-633EE3475B78}"/>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次へ] ボタン" descr="[次の手順へ] ボタン。次のシートへのハイパーリンクが設定されています">
            <a:hlinkClick xmlns:r="http://schemas.openxmlformats.org/officeDocument/2006/relationships" r:id="rId2" tooltip="次の手順に進むときに選択します"/>
            <a:extLst>
              <a:ext uri="{FF2B5EF4-FFF2-40B4-BE49-F238E27FC236}">
                <a16:creationId xmlns:a16="http://schemas.microsoft.com/office/drawing/2014/main" id="{45C659AE-10AD-4B07-BB10-C9564D370AFB}"/>
              </a:ext>
            </a:extLst>
          </xdr:cNvPr>
          <xdr:cNvSpPr/>
        </xdr:nvSpPr>
        <xdr:spPr>
          <a:xfrm>
            <a:off x="4293870" y="2220914"/>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42" name="手順" descr="データを即座に分析します。Web へのハイパーリンクが設定されています">
            <a:hlinkClick xmlns:r="http://schemas.openxmlformats.org/officeDocument/2006/relationships" r:id="rId3" tooltip="データの即座の分析について Web を参照するときに選択します"/>
            <a:extLst>
              <a:ext uri="{FF2B5EF4-FFF2-40B4-BE49-F238E27FC236}">
                <a16:creationId xmlns:a16="http://schemas.microsoft.com/office/drawing/2014/main" id="{6158B307-E10A-448C-8949-37E290B704F5}"/>
              </a:ext>
            </a:extLst>
          </xdr:cNvPr>
          <xdr:cNvSpPr txBox="1"/>
        </xdr:nvSpPr>
        <xdr:spPr>
          <a:xfrm>
            <a:off x="638783" y="794849"/>
            <a:ext cx="18281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データを即座に分析する</a:t>
            </a:r>
          </a:p>
        </xdr:txBody>
      </xdr:sp>
      <xdr:pic>
        <xdr:nvPicPr>
          <xdr:cNvPr id="43" name="グラフィック 22" descr="矢印">
            <a:hlinkClick xmlns:r="http://schemas.openxmlformats.org/officeDocument/2006/relationships" r:id="rId3" tooltip="Web で詳細情報を参照するときに選択します"/>
            <a:extLst>
              <a:ext uri="{FF2B5EF4-FFF2-40B4-BE49-F238E27FC236}">
                <a16:creationId xmlns:a16="http://schemas.microsoft.com/office/drawing/2014/main" id="{EE59C9D2-6BF4-4519-A178-CF0A0E2F404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44" name="手順" descr="スパーク ラインを使用してデータの傾向を分析します。Web へのハイパーリンクが設定されています">
            <a:hlinkClick xmlns:r="http://schemas.openxmlformats.org/officeDocument/2006/relationships" r:id="rId6" tooltip="スパーク ラインを使用したデータの傾向の分析について Web を参照するときに選択します"/>
            <a:extLst>
              <a:ext uri="{FF2B5EF4-FFF2-40B4-BE49-F238E27FC236}">
                <a16:creationId xmlns:a16="http://schemas.microsoft.com/office/drawing/2014/main" id="{94F441AA-3072-4D54-A720-04ADC2A2C6AF}"/>
              </a:ext>
            </a:extLst>
          </xdr:cNvPr>
          <xdr:cNvSpPr txBox="1"/>
        </xdr:nvSpPr>
        <xdr:spPr>
          <a:xfrm>
            <a:off x="638783" y="1259456"/>
            <a:ext cx="29521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スパーク ラインを使用してデータの傾向を分析する</a:t>
            </a:r>
          </a:p>
          <a:p>
            <a:pPr lvl="0" rtl="0">
              <a:defRPr/>
            </a:pPr>
            <a:endParaRPr lang="en-US" sz="1050" u="sng"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pic>
        <xdr:nvPicPr>
          <xdr:cNvPr id="45" name="グラフィック 22" descr="矢印">
            <a:hlinkClick xmlns:r="http://schemas.openxmlformats.org/officeDocument/2006/relationships" r:id="rId6" tooltip="Web で詳細情報を参照するときに選択します"/>
            <a:extLst>
              <a:ext uri="{FF2B5EF4-FFF2-40B4-BE49-F238E27FC236}">
                <a16:creationId xmlns:a16="http://schemas.microsoft.com/office/drawing/2014/main" id="{F2CCAA84-4CA5-4D06-97F3-8D50133DAE7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oneCellAnchor>
  <xdr:oneCellAnchor>
    <xdr:from>
      <xdr:col>0</xdr:col>
      <xdr:colOff>333375</xdr:colOff>
      <xdr:row>0</xdr:row>
      <xdr:rowOff>266700</xdr:rowOff>
    </xdr:from>
    <xdr:ext cx="5695950" cy="4114800"/>
    <xdr:grpSp>
      <xdr:nvGrpSpPr>
        <xdr:cNvPr id="46" name="データを即座に分析する" descr="データを即座に分析する&#10;すばやくパターンや傾向を特定できるようにデータを分析する方法は次のとおりです。&#10;クリックしてドラッグし、右側にあるすべてのセルを選択し、右下隅にある次のボタンをクリックします。&#10;表示されるパネルで、[データ バー] をクリックします。[10 月]、[11 月]、[12 月] の各列の下にあるセルに、それぞれの金額を視覚化する特殊なデータ バーが表示されます。&#10;次に、バーを削除するとします。次のボタンをもう一度クリックします。&#10;表示されるパネルの右側にある [クリア] ボタンをクリックします。&#10;さらに詳しく&#10;次の手順へ">
          <a:extLst>
            <a:ext uri="{FF2B5EF4-FFF2-40B4-BE49-F238E27FC236}">
              <a16:creationId xmlns:a16="http://schemas.microsoft.com/office/drawing/2014/main" id="{8A0E0C93-F082-49E3-86DB-EEC331C07B36}"/>
            </a:ext>
          </a:extLst>
        </xdr:cNvPr>
        <xdr:cNvGrpSpPr/>
      </xdr:nvGrpSpPr>
      <xdr:grpSpPr>
        <a:xfrm>
          <a:off x="333375" y="266700"/>
          <a:ext cx="5695950" cy="4114800"/>
          <a:chOff x="333375" y="266700"/>
          <a:chExt cx="5695950" cy="4114800"/>
        </a:xfrm>
      </xdr:grpSpPr>
      <xdr:sp macro="" textlink="">
        <xdr:nvSpPr>
          <xdr:cNvPr id="47" name="四角形 76" descr="背景">
            <a:extLst>
              <a:ext uri="{FF2B5EF4-FFF2-40B4-BE49-F238E27FC236}">
                <a16:creationId xmlns:a16="http://schemas.microsoft.com/office/drawing/2014/main" id="{D07AF977-4933-4872-ABD2-CC2A4A3D411A}"/>
              </a:ext>
            </a:extLst>
          </xdr:cNvPr>
          <xdr:cNvSpPr/>
        </xdr:nvSpPr>
        <xdr:spPr>
          <a:xfrm>
            <a:off x="333375" y="266700"/>
            <a:ext cx="5695950" cy="41148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latin typeface="Meiryo UI" panose="020B0604030504040204" pitchFamily="50" charset="-128"/>
              <a:ea typeface="Meiryo UI" panose="020B0604030504040204" pitchFamily="50" charset="-128"/>
            </a:endParaRPr>
          </a:p>
        </xdr:txBody>
      </xdr:sp>
      <xdr:sp macro="" textlink="">
        <xdr:nvSpPr>
          <xdr:cNvPr id="48" name="手順" descr="データを即座に分析する">
            <a:extLst>
              <a:ext uri="{FF2B5EF4-FFF2-40B4-BE49-F238E27FC236}">
                <a16:creationId xmlns:a16="http://schemas.microsoft.com/office/drawing/2014/main" id="{D5FC6517-134D-4AC5-A559-A4B00BB5E113}"/>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24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データを即座に分析する</a:t>
            </a:r>
            <a:endParaRPr lang="en-US" sz="240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endParaRPr>
          </a:p>
        </xdr:txBody>
      </xdr:sp>
      <xdr:cxnSp macro="">
        <xdr:nvCxnSpPr>
          <xdr:cNvPr id="49" name="直線​​コネクタ 78" descr="装飾線">
            <a:extLst>
              <a:ext uri="{FF2B5EF4-FFF2-40B4-BE49-F238E27FC236}">
                <a16:creationId xmlns:a16="http://schemas.microsoft.com/office/drawing/2014/main" id="{EF236320-8270-4169-A68B-C2A4E99CDA92}"/>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次へ] ボタン" descr="さらに詳しく">
            <a:extLst>
              <a:ext uri="{FF2B5EF4-FFF2-40B4-BE49-F238E27FC236}">
                <a16:creationId xmlns:a16="http://schemas.microsoft.com/office/drawing/2014/main" id="{A96F98AF-CC46-42B0-97C7-A6EF6AB655E5}"/>
              </a:ext>
            </a:extLst>
          </xdr:cNvPr>
          <xdr:cNvSpPr/>
        </xdr:nvSpPr>
        <xdr:spPr>
          <a:xfrm>
            <a:off x="568299" y="3672826"/>
            <a:ext cx="2723067"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ja" sz="1200">
                <a:solidFill>
                  <a:srgbClr val="0B744D"/>
                </a:solidFill>
                <a:latin typeface="Meiryo UI" panose="020B0604030504040204" pitchFamily="50" charset="-128"/>
                <a:ea typeface="Meiryo UI" panose="020B0604030504040204" pitchFamily="50" charset="-128"/>
                <a:cs typeface="Segoe UI" pitchFamily="34" charset="0"/>
              </a:rPr>
              <a:t>さらに詳しく</a:t>
            </a:r>
          </a:p>
        </xdr:txBody>
      </xdr:sp>
      <xdr:cxnSp macro="">
        <xdr:nvCxnSpPr>
          <xdr:cNvPr id="51" name="直線​​コネクタ 80" descr="装飾線">
            <a:extLst>
              <a:ext uri="{FF2B5EF4-FFF2-40B4-BE49-F238E27FC236}">
                <a16:creationId xmlns:a16="http://schemas.microsoft.com/office/drawing/2014/main" id="{F6FA8616-5D96-4F4C-9A92-C6F7BE1B458F}"/>
              </a:ext>
            </a:extLst>
          </xdr:cNvPr>
          <xdr:cNvCxnSpPr>
            <a:cxnSpLocks/>
          </xdr:cNvCxnSpPr>
        </xdr:nvCxnSpPr>
        <xdr:spPr>
          <a:xfrm>
            <a:off x="568299" y="3436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次へ] ボタン" descr="[次の手順へ] ボタン。次のシートへのハイパーリンクが設定されています">
            <a:hlinkClick xmlns:r="http://schemas.openxmlformats.org/officeDocument/2006/relationships" r:id="rId2" tooltip="次の手順に進むときに選択します"/>
            <a:extLst>
              <a:ext uri="{FF2B5EF4-FFF2-40B4-BE49-F238E27FC236}">
                <a16:creationId xmlns:a16="http://schemas.microsoft.com/office/drawing/2014/main" id="{AA76A9AD-3059-46A7-BB40-70166051684F}"/>
              </a:ext>
            </a:extLst>
          </xdr:cNvPr>
          <xdr:cNvSpPr/>
        </xdr:nvSpPr>
        <xdr:spPr>
          <a:xfrm>
            <a:off x="4627245" y="3672826"/>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ja" sz="1200">
                <a:solidFill>
                  <a:srgbClr val="0B744D"/>
                </a:solidFill>
                <a:latin typeface="Meiryo UI" panose="020B0604030504040204" pitchFamily="50" charset="-128"/>
                <a:ea typeface="Meiryo UI" panose="020B0604030504040204" pitchFamily="50" charset="-128"/>
                <a:cs typeface="Segoe UI" pitchFamily="34" charset="0"/>
              </a:rPr>
              <a:t>次の手順へ</a:t>
            </a:r>
          </a:p>
        </xdr:txBody>
      </xdr:sp>
      <xdr:sp macro="" textlink="">
        <xdr:nvSpPr>
          <xdr:cNvPr id="53" name="手順" descr="すばやくパターンや傾向を特定できるようにデータを分析する方法は次のとおりです。">
            <a:extLst>
              <a:ext uri="{FF2B5EF4-FFF2-40B4-BE49-F238E27FC236}">
                <a16:creationId xmlns:a16="http://schemas.microsoft.com/office/drawing/2014/main" id="{FEBFB5AE-5813-40D3-AE9E-E2665424E695}"/>
              </a:ext>
            </a:extLst>
          </xdr:cNvPr>
          <xdr:cNvSpPr txBox="1"/>
        </xdr:nvSpPr>
        <xdr:spPr>
          <a:xfrm>
            <a:off x="561975" y="966420"/>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ja" sz="1100" b="0" i="0" u="none" strike="noStrike" kern="0" cap="none" spc="0" normalizeH="0" baseline="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Segoe UI" panose="020B0502040204020203" pitchFamily="34" charset="0"/>
              </a:rPr>
              <a:t>すばやくパターンや傾向を特定できるようにデータを分析する方法は次のとおりです。</a:t>
            </a:r>
          </a:p>
        </xdr:txBody>
      </xdr:sp>
      <xdr:sp macro="" textlink="">
        <xdr:nvSpPr>
          <xdr:cNvPr id="54" name="手順" descr="クリックしてドラッグし、右側にあるすべてのセルを選択し、右下隅にある次のボタンをクリックします。">
            <a:extLst>
              <a:ext uri="{FF2B5EF4-FFF2-40B4-BE49-F238E27FC236}">
                <a16:creationId xmlns:a16="http://schemas.microsoft.com/office/drawing/2014/main" id="{1D163AD0-0649-48EB-9025-12A162273C74}"/>
              </a:ext>
            </a:extLst>
          </xdr:cNvPr>
          <xdr:cNvSpPr txBox="1"/>
        </xdr:nvSpPr>
        <xdr:spPr>
          <a:xfrm>
            <a:off x="972158" y="13125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クリックしてドラッグし、右側にあるすべてのセルを選択し、右下隅にある次のボタンをクリックします。 </a:t>
            </a:r>
            <a:endParaRPr lang="en-US"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endParaRPr>
          </a:p>
        </xdr:txBody>
      </xdr:sp>
      <xdr:sp macro="" textlink="">
        <xdr:nvSpPr>
          <xdr:cNvPr id="55" name="円 84" descr="1">
            <a:extLst>
              <a:ext uri="{FF2B5EF4-FFF2-40B4-BE49-F238E27FC236}">
                <a16:creationId xmlns:a16="http://schemas.microsoft.com/office/drawing/2014/main" id="{C99E579F-3395-4EFF-A465-D570A8307C8D}"/>
              </a:ext>
            </a:extLst>
          </xdr:cNvPr>
          <xdr:cNvSpPr/>
        </xdr:nvSpPr>
        <xdr:spPr>
          <a:xfrm>
            <a:off x="565124" y="1270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1</a:t>
            </a:r>
          </a:p>
        </xdr:txBody>
      </xdr:sp>
      <xdr:sp macro="" textlink="">
        <xdr:nvSpPr>
          <xdr:cNvPr id="56" name="手順" descr="表示されるパネルで、[データ バー] をクリックします。[10 月]、[11 月]、[12 月] の各列の下にあるセルに、それぞれの金額を視覚化する特殊なデータ バーが表示されます">
            <a:extLst>
              <a:ext uri="{FF2B5EF4-FFF2-40B4-BE49-F238E27FC236}">
                <a16:creationId xmlns:a16="http://schemas.microsoft.com/office/drawing/2014/main" id="{70620600-43CE-4F00-A97E-74BE419415B5}"/>
              </a:ext>
            </a:extLst>
          </xdr:cNvPr>
          <xdr:cNvSpPr txBox="1"/>
        </xdr:nvSpPr>
        <xdr:spPr>
          <a:xfrm>
            <a:off x="972157" y="1856604"/>
            <a:ext cx="4809517" cy="51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表示されるパネルで、[</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データ バー</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をクリックします。[10月]、[11月]、[12月] の各列の下にあるセルに、それぞれの金額を視覚化する特殊なデータ バーが表示されます。</a:t>
            </a:r>
          </a:p>
        </xdr:txBody>
      </xdr:sp>
      <xdr:sp macro="" textlink="">
        <xdr:nvSpPr>
          <xdr:cNvPr id="57" name="円 86" descr="2">
            <a:extLst>
              <a:ext uri="{FF2B5EF4-FFF2-40B4-BE49-F238E27FC236}">
                <a16:creationId xmlns:a16="http://schemas.microsoft.com/office/drawing/2014/main" id="{95251825-5A35-4EB0-8A2C-55A06629323E}"/>
              </a:ext>
            </a:extLst>
          </xdr:cNvPr>
          <xdr:cNvSpPr/>
        </xdr:nvSpPr>
        <xdr:spPr>
          <a:xfrm>
            <a:off x="565124" y="181410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2</a:t>
            </a:r>
          </a:p>
        </xdr:txBody>
      </xdr:sp>
      <xdr:sp macro="" textlink="">
        <xdr:nvSpPr>
          <xdr:cNvPr id="58" name="手順" descr="次に、バーを削除するとします。次のボタンをもう一度クリックします。">
            <a:extLst>
              <a:ext uri="{FF2B5EF4-FFF2-40B4-BE49-F238E27FC236}">
                <a16:creationId xmlns:a16="http://schemas.microsoft.com/office/drawing/2014/main" id="{6AE19A0F-678A-492E-846E-CD58CCE5DA55}"/>
              </a:ext>
            </a:extLst>
          </xdr:cNvPr>
          <xdr:cNvSpPr txBox="1"/>
        </xdr:nvSpPr>
        <xdr:spPr>
          <a:xfrm>
            <a:off x="972158" y="239882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次に、バーを削除するとします。次のボタンをもう一度クリックします。</a:t>
            </a:r>
          </a:p>
        </xdr:txBody>
      </xdr:sp>
      <xdr:sp macro="" textlink="">
        <xdr:nvSpPr>
          <xdr:cNvPr id="59" name="円 88" descr="3">
            <a:extLst>
              <a:ext uri="{FF2B5EF4-FFF2-40B4-BE49-F238E27FC236}">
                <a16:creationId xmlns:a16="http://schemas.microsoft.com/office/drawing/2014/main" id="{AD449D1B-FD59-4EA7-921B-A3BA5385BDF0}"/>
              </a:ext>
            </a:extLst>
          </xdr:cNvPr>
          <xdr:cNvSpPr/>
        </xdr:nvSpPr>
        <xdr:spPr>
          <a:xfrm>
            <a:off x="565124" y="235632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3</a:t>
            </a:r>
          </a:p>
        </xdr:txBody>
      </xdr:sp>
      <xdr:sp macro="" textlink="">
        <xdr:nvSpPr>
          <xdr:cNvPr id="60" name="手順" descr="表示されるパネルの右側にある [クリア] ボタンをクリックします">
            <a:extLst>
              <a:ext uri="{FF2B5EF4-FFF2-40B4-BE49-F238E27FC236}">
                <a16:creationId xmlns:a16="http://schemas.microsoft.com/office/drawing/2014/main" id="{6439D575-9966-4848-97F4-F0BF44E4BC24}"/>
              </a:ext>
            </a:extLst>
          </xdr:cNvPr>
          <xdr:cNvSpPr txBox="1"/>
        </xdr:nvSpPr>
        <xdr:spPr>
          <a:xfrm>
            <a:off x="972158" y="284994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表示されるパネルの右側にある [</a:t>
            </a:r>
            <a:r>
              <a:rPr 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クリア</a:t>
            </a:r>
            <a:r>
              <a:rPr lang="en-US" altLang="ja" sz="1050" b="1"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a:t>
            </a:r>
            <a:r>
              <a:rPr lang="ja" sz="1050" kern="0">
                <a:solidFill>
                  <a:schemeClr val="tx1">
                    <a:lumMod val="75000"/>
                    <a:lumOff val="25000"/>
                  </a:schemeClr>
                </a:solidFill>
                <a:latin typeface="Meiryo UI" panose="020B0604030504040204" pitchFamily="50" charset="-128"/>
                <a:ea typeface="Meiryo UI" panose="020B0604030504040204" pitchFamily="50" charset="-128"/>
                <a:cs typeface="Segoe UI" panose="020B0502040204020203" pitchFamily="34" charset="0"/>
              </a:rPr>
              <a:t>] ボタンをクリックします。  </a:t>
            </a:r>
          </a:p>
        </xdr:txBody>
      </xdr:sp>
      <xdr:sp macro="" textlink="">
        <xdr:nvSpPr>
          <xdr:cNvPr id="61" name="円 90" descr="4">
            <a:extLst>
              <a:ext uri="{FF2B5EF4-FFF2-40B4-BE49-F238E27FC236}">
                <a16:creationId xmlns:a16="http://schemas.microsoft.com/office/drawing/2014/main" id="{B6EF29C5-40BF-4C1A-AB73-12DA9F5F6ACD}"/>
              </a:ext>
            </a:extLst>
          </xdr:cNvPr>
          <xdr:cNvSpPr/>
        </xdr:nvSpPr>
        <xdr:spPr>
          <a:xfrm>
            <a:off x="565124" y="280744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ja" sz="1600">
                <a:latin typeface="Meiryo UI" panose="020B0604030504040204" pitchFamily="50" charset="-128"/>
                <a:ea typeface="Meiryo UI" panose="020B0604030504040204" pitchFamily="50" charset="-128"/>
                <a:cs typeface="Segoe UI Semibold" panose="020B0702040204020203" pitchFamily="34" charset="0"/>
              </a:rPr>
              <a:t>4</a:t>
            </a:r>
          </a:p>
        </xdr:txBody>
      </xdr:sp>
      <xdr:pic>
        <xdr:nvPicPr>
          <xdr:cNvPr id="62" name="図 61" descr="[クイック分析] ボタン">
            <a:extLst>
              <a:ext uri="{FF2B5EF4-FFF2-40B4-BE49-F238E27FC236}">
                <a16:creationId xmlns:a16="http://schemas.microsoft.com/office/drawing/2014/main" id="{5E868DEF-5620-4199-AEB7-0E1C8BF33D47}"/>
              </a:ext>
            </a:extLst>
          </xdr:cNvPr>
          <xdr:cNvPicPr>
            <a:picLocks noChangeAspect="1"/>
          </xdr:cNvPicPr>
        </xdr:nvPicPr>
        <xdr:blipFill rotWithShape="1">
          <a:blip xmlns:r="http://schemas.openxmlformats.org/officeDocument/2006/relationships" r:embed="rId7"/>
          <a:srcRect l="29498" t="32404" r="36228" b="19590"/>
          <a:stretch/>
        </xdr:blipFill>
        <xdr:spPr>
          <a:xfrm>
            <a:off x="1518563" y="1594247"/>
            <a:ext cx="243562" cy="241511"/>
          </a:xfrm>
          <a:prstGeom prst="rect">
            <a:avLst/>
          </a:prstGeom>
        </xdr:spPr>
      </xdr:pic>
      <xdr:pic>
        <xdr:nvPicPr>
          <xdr:cNvPr id="63" name="図 62" descr="[クイック分析] ボタン">
            <a:extLst>
              <a:ext uri="{FF2B5EF4-FFF2-40B4-BE49-F238E27FC236}">
                <a16:creationId xmlns:a16="http://schemas.microsoft.com/office/drawing/2014/main" id="{39BCAA77-0492-46F8-9FDA-49BE20FE68EE}"/>
              </a:ext>
            </a:extLst>
          </xdr:cNvPr>
          <xdr:cNvPicPr>
            <a:picLocks noChangeAspect="1"/>
          </xdr:cNvPicPr>
        </xdr:nvPicPr>
        <xdr:blipFill rotWithShape="1">
          <a:blip xmlns:r="http://schemas.openxmlformats.org/officeDocument/2006/relationships" r:embed="rId7"/>
          <a:srcRect l="29498" t="32404" r="36228" b="19590"/>
          <a:stretch/>
        </xdr:blipFill>
        <xdr:spPr>
          <a:xfrm>
            <a:off x="4566563" y="2356247"/>
            <a:ext cx="243562" cy="241511"/>
          </a:xfrm>
          <a:prstGeom prst="rect">
            <a:avLst/>
          </a:prstGeom>
        </xdr:spPr>
      </xdr:pic>
    </xdr:grpSp>
    <xdr:clientData/>
  </xdr:oneCellAnchor>
  <xdr:oneCellAnchor>
    <xdr:from>
      <xdr:col>2</xdr:col>
      <xdr:colOff>727471</xdr:colOff>
      <xdr:row>13</xdr:row>
      <xdr:rowOff>107154</xdr:rowOff>
    </xdr:from>
    <xdr:ext cx="3196829" cy="1654970"/>
    <xdr:grpSp>
      <xdr:nvGrpSpPr>
        <xdr:cNvPr id="64" name="補足情報" descr="補足情報:セルを選択すると、次のボタンが表示されます。これは、[クイック分析] ボタンと呼ばれます。適切な名前だと思いませんか?データについての質問がある場合は、このボタンをクリックし、回答が得られるかどうかを確認してください">
          <a:extLst>
            <a:ext uri="{FF2B5EF4-FFF2-40B4-BE49-F238E27FC236}">
              <a16:creationId xmlns:a16="http://schemas.microsoft.com/office/drawing/2014/main" id="{ED7D0873-6F7B-4EFE-8D49-25070DD5FFC3}"/>
            </a:ext>
          </a:extLst>
        </xdr:cNvPr>
        <xdr:cNvGrpSpPr/>
      </xdr:nvGrpSpPr>
      <xdr:grpSpPr>
        <a:xfrm>
          <a:off x="7115571" y="3155154"/>
          <a:ext cx="3196829" cy="1654970"/>
          <a:chOff x="7099696" y="3364706"/>
          <a:chExt cx="3043515" cy="1506191"/>
        </a:xfrm>
      </xdr:grpSpPr>
      <xdr:sp macro="" textlink="">
        <xdr:nvSpPr>
          <xdr:cNvPr id="65" name="手順" descr="補足情報&#10;セルを選択すると、次のボタンが表示されます。これは、[クイック分析] ボタンと呼ばれます。適切な名前だと思いませんか?データについての質問がある場合は、このボタンをクリックし、回答が得られるかどうかを確認してください">
            <a:extLst>
              <a:ext uri="{FF2B5EF4-FFF2-40B4-BE49-F238E27FC236}">
                <a16:creationId xmlns:a16="http://schemas.microsoft.com/office/drawing/2014/main" id="{24390D0A-D003-444E-827C-BA5442314A88}"/>
              </a:ext>
            </a:extLst>
          </xdr:cNvPr>
          <xdr:cNvSpPr txBox="1"/>
        </xdr:nvSpPr>
        <xdr:spPr>
          <a:xfrm>
            <a:off x="7389029" y="3389710"/>
            <a:ext cx="2555071" cy="1481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ja" sz="1200" b="1" kern="0">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rPr>
              <a:t>補足情報</a:t>
            </a:r>
            <a:endParaRPr lang="en-US" sz="1200" b="1">
              <a:solidFill>
                <a:srgbClr val="ED7D31">
                  <a:lumMod val="60000"/>
                  <a:lumOff val="40000"/>
                </a:srgbClr>
              </a:solidFill>
              <a:latin typeface="Meiryo UI" panose="020B0604030504040204" pitchFamily="50" charset="-128"/>
              <a:ea typeface="Meiryo UI" panose="020B0604030504040204" pitchFamily="50" charset="-128"/>
              <a:cs typeface="Segoe UI Light" panose="020B0502040204020203" pitchFamily="34" charset="0"/>
            </a:endParaRPr>
          </a:p>
          <a:p>
            <a:pPr lvl="0" rtl="0">
              <a:defRPr/>
            </a:pP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セルを選択すると、次のボタンが表示されます。これは、[</a:t>
            </a:r>
            <a:r>
              <a:rPr lang="ja" sz="1100" b="1"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クイック分析</a:t>
            </a:r>
            <a:r>
              <a:rPr lang="ja" sz="1100" kern="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 ボタンと呼ばれます。適切な名前だと思いませんか?</a:t>
            </a:r>
            <a:r>
              <a:rPr lang="ja" sz="1100" kern="0" baseline="0">
                <a:solidFill>
                  <a:schemeClr val="bg2">
                    <a:lumMod val="25000"/>
                  </a:schemeClr>
                </a:solidFill>
                <a:latin typeface="Meiryo UI" panose="020B0604030504040204" pitchFamily="50" charset="-128"/>
                <a:ea typeface="Meiryo UI" panose="020B0604030504040204" pitchFamily="50" charset="-128"/>
                <a:cs typeface="Segoe UI Light" panose="020B0502040204020203" pitchFamily="34" charset="0"/>
              </a:rPr>
              <a:t>データについての質問がある場合は、このボタンをクリックし、回答が得られるかどうかを確認してください。 </a:t>
            </a:r>
            <a:endParaRPr lang="en-US" sz="1100" b="0" i="0">
              <a:solidFill>
                <a:schemeClr val="bg2">
                  <a:lumMod val="25000"/>
                </a:schemeClr>
              </a:solidFill>
              <a:effectLst/>
              <a:latin typeface="Meiryo UI" panose="020B0604030504040204" pitchFamily="50" charset="-128"/>
              <a:ea typeface="Meiryo UI" panose="020B0604030504040204" pitchFamily="50" charset="-128"/>
              <a:cs typeface="Segoe UI Light" panose="020B0502040204020203" pitchFamily="34" charset="0"/>
            </a:endParaRPr>
          </a:p>
        </xdr:txBody>
      </xdr:sp>
      <xdr:pic>
        <xdr:nvPicPr>
          <xdr:cNvPr id="66" name="グラフィック 147" descr="眼鏡">
            <a:extLst>
              <a:ext uri="{FF2B5EF4-FFF2-40B4-BE49-F238E27FC236}">
                <a16:creationId xmlns:a16="http://schemas.microsoft.com/office/drawing/2014/main" id="{8D643299-B2D3-4260-BD00-CFB32DFB695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099696" y="3364706"/>
            <a:ext cx="324537" cy="367371"/>
          </a:xfrm>
          <a:prstGeom prst="rect">
            <a:avLst/>
          </a:prstGeom>
        </xdr:spPr>
      </xdr:pic>
      <xdr:pic>
        <xdr:nvPicPr>
          <xdr:cNvPr id="67" name="図 66" descr="[クイック分析] ボタン">
            <a:extLst>
              <a:ext uri="{FF2B5EF4-FFF2-40B4-BE49-F238E27FC236}">
                <a16:creationId xmlns:a16="http://schemas.microsoft.com/office/drawing/2014/main" id="{922612A4-8483-43F8-91E4-6583D4C242A3}"/>
              </a:ext>
            </a:extLst>
          </xdr:cNvPr>
          <xdr:cNvPicPr>
            <a:picLocks noChangeAspect="1"/>
          </xdr:cNvPicPr>
        </xdr:nvPicPr>
        <xdr:blipFill rotWithShape="1">
          <a:blip xmlns:r="http://schemas.openxmlformats.org/officeDocument/2006/relationships" r:embed="rId7"/>
          <a:srcRect l="29498" t="32404" r="36228" b="19590"/>
          <a:stretch/>
        </xdr:blipFill>
        <xdr:spPr>
          <a:xfrm>
            <a:off x="9899649" y="3549546"/>
            <a:ext cx="243562" cy="241511"/>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5.%20Sort%20&amp;%20filt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Excel%20&#12408;&#12424;&#12358;&#12371;&#12381;1"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2991.593271759259" createdVersion="6" refreshedVersion="6" minRefreshableVersion="3" recordCount="6" xr:uid="{00000000-000A-0000-FFFF-FFFF00000000}">
  <cacheSource type="worksheet">
    <worksheetSource name="PivotTableData" r:id="rId2"/>
  </cacheSource>
  <cacheFields count="4">
    <cacheField name="日付" numFmtId="178">
      <sharedItems containsSemiMixedTypes="0" containsNonDate="0" containsDate="1" containsString="0" minDate="2017-07-18T00:00:00" maxDate="2017-09-14T00:00:00"/>
    </cacheField>
    <cacheField name="販売員" numFmtId="0">
      <sharedItems/>
    </cacheField>
    <cacheField name="製品" numFmtId="0">
      <sharedItems count="3">
        <s v="ビール"/>
        <s v="ワイン"/>
        <s v="ソーダ"/>
      </sharedItems>
    </cacheField>
    <cacheField name="金額" numFmtId="42">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17-07-18T00:00:00"/>
    <s v="Sonomura"/>
    <x v="0"/>
    <n v="1400"/>
  </r>
  <r>
    <d v="2017-07-23T00:00:00"/>
    <s v="Kaneko"/>
    <x v="1"/>
    <n v="1010"/>
  </r>
  <r>
    <d v="2017-08-09T00:00:00"/>
    <s v="Sonomura"/>
    <x v="0"/>
    <n v="750"/>
  </r>
  <r>
    <d v="2017-08-13T00:00:00"/>
    <s v="Kaneko"/>
    <x v="2"/>
    <n v="510"/>
  </r>
  <r>
    <d v="2017-09-02T00:00:00"/>
    <s v="Suzusaki"/>
    <x v="2"/>
    <n v="1600"/>
  </r>
  <r>
    <d v="2017-09-13T00:00:00"/>
    <s v="Takahashi"/>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Sample"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11:F15" firstHeaderRow="1" firstDataRow="1" firstDataCol="1"/>
  <pivotFields count="4">
    <pivotField numFmtId="14" showAll="0" defaultSubtotal="0"/>
    <pivotField showAll="0" defaultSubtotal="0"/>
    <pivotField axis="axisRow" subtotalTop="0" showAll="0">
      <items count="4">
        <item x="2"/>
        <item x="0"/>
        <item x="1"/>
        <item t="default"/>
      </items>
    </pivotField>
    <pivotField dataField="1" numFmtId="180" showAll="0" defaultSubtotal="0"/>
  </pivotFields>
  <rowFields count="1">
    <field x="2"/>
  </rowFields>
  <rowItems count="4">
    <i>
      <x/>
    </i>
    <i>
      <x v="1"/>
    </i>
    <i>
      <x v="2"/>
    </i>
    <i t="grand">
      <x/>
    </i>
  </rowItems>
  <colItems count="1">
    <i/>
  </colItems>
  <dataFields count="1">
    <dataField name="集計 / 金額" fld="3" baseField="0" baseItem="0" numFmtId="179"/>
  </dataFields>
  <formats count="3">
    <format dxfId="18">
      <pivotArea outline="0" collapsedLevelsAreSubtotals="1" fieldPosition="0"/>
    </format>
    <format dxfId="17">
      <pivotArea outline="0" collapsedLevelsAreSubtotals="1" fieldPosition="0"/>
    </format>
    <format dxfId="16">
      <pivotArea outline="0" collapsedLevelsAreSubtotals="1" fieldPosition="0"/>
    </format>
  </formats>
  <pivotTableStyleInfo name="ピボットテーブルのスタイル 1" showRowHeaders="1" showColHeaders="1" showRowStripes="0" showColStripes="0" showLastColumn="1"/>
  <extLst>
    <ext xmlns:x14="http://schemas.microsoft.com/office/spreadsheetml/2009/9/main" uri="{962EF5D1-5CA2-4c93-8EF4-DBF5C05439D2}">
      <x14:pivotTableDefinition xmlns:xm="http://schemas.microsoft.com/office/excel/2006/main" altTextSummary="サンプルのピボットテーブル"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並べ替え" displayName="並べ替え" ref="C31:F37">
  <autoFilter ref="C31:F37" xr:uid="{00000000-0009-0000-0100-000001000000}"/>
  <tableColumns count="4">
    <tableColumn id="1" xr3:uid="{00000000-0010-0000-0000-000001000000}" name="費用日付" totalsRowLabel="集計" dataDxfId="86" totalsRowDxfId="85" dataCellStyle="日付"/>
    <tableColumn id="2" xr3:uid="{00000000-0010-0000-0000-000002000000}" name="従業員" dataDxfId="84" totalsRowDxfId="83"/>
    <tableColumn id="3" xr3:uid="{00000000-0010-0000-0000-000003000000}" name="食料品" dataDxfId="82" totalsRowDxfId="81"/>
    <tableColumn id="4" xr3:uid="{00000000-0010-0000-0000-000004000000}" name="ホテル" totalsRowFunction="sum" dataDxfId="80" totalsRowDxfId="79"/>
  </tableColumns>
  <tableStyleInfo name="CustomTableSty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ivotTableData" displayName="PivotTableData" ref="C3:F9">
  <autoFilter ref="C3:F9" xr:uid="{00000000-0009-0000-0100-00000A000000}"/>
  <tableColumns count="4">
    <tableColumn id="1" xr3:uid="{00000000-0010-0000-0900-000001000000}" name="日付" totalsRowLabel="集計" dataDxfId="15" totalsRowDxfId="14" dataCellStyle="日付"/>
    <tableColumn id="2" xr3:uid="{00000000-0010-0000-0900-000002000000}" name="販売員" dataDxfId="13" totalsRowDxfId="12"/>
    <tableColumn id="3" xr3:uid="{00000000-0010-0000-0900-000003000000}" name="製品" dataDxfId="11" totalsRowDxfId="10"/>
    <tableColumn id="4" xr3:uid="{00000000-0010-0000-0900-000004000000}" name="金額" totalsRowFunction="sum" dataDxfId="9" totalsRowDxfId="8"/>
  </tableColumns>
  <tableStyleInfo name="CustomTableSty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PivotTableData2" displayName="PivotTableData2" ref="C34:F40">
  <autoFilter ref="C34:F40" xr:uid="{00000000-0009-0000-0100-00000B000000}"/>
  <tableColumns count="4">
    <tableColumn id="1" xr3:uid="{00000000-0010-0000-0A00-000001000000}" name="日付" totalsRowLabel="集計" dataDxfId="7" totalsRowDxfId="6" dataCellStyle="日付"/>
    <tableColumn id="2" xr3:uid="{00000000-0010-0000-0A00-000002000000}" name="販売員" dataDxfId="5" totalsRowDxfId="4"/>
    <tableColumn id="3" xr3:uid="{00000000-0010-0000-0A00-000003000000}" name="製品" dataDxfId="3" totalsRowDxfId="2"/>
    <tableColumn id="4" xr3:uid="{00000000-0010-0000-0A00-000004000000}" name="金額" totalsRowFunction="sum" dataDxfId="1" totalsRowDxfId="0"/>
  </tableColumns>
  <tableStyleInfo name="CustomTable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フィルター" displayName="フィルター" ref="C49:F55">
  <autoFilter ref="C49:F55" xr:uid="{00000000-0009-0000-0100-000002000000}"/>
  <tableColumns count="4">
    <tableColumn id="1" xr3:uid="{00000000-0010-0000-0100-000001000000}" name="費用日付" totalsRowLabel="集計" dataDxfId="78" totalsRowDxfId="77" dataCellStyle="日付"/>
    <tableColumn id="2" xr3:uid="{00000000-0010-0000-0100-000002000000}" name="従業員" dataDxfId="76" totalsRowDxfId="75"/>
    <tableColumn id="3" xr3:uid="{00000000-0010-0000-0100-000003000000}" name="食料品" dataDxfId="74" totalsRowDxfId="73"/>
    <tableColumn id="4" xr3:uid="{00000000-0010-0000-0100-000004000000}" name="ホテル" totalsRowFunction="sum" dataDxfId="72" totalsRowDxfId="71"/>
  </tableColumns>
  <tableStyleInfo name="CustomTableSty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集計列" displayName="集計列" ref="C33:H41" dataDxfId="70">
  <autoFilter ref="C33:H41" xr:uid="{00000000-0009-0000-0100-000003000000}"/>
  <tableColumns count="6">
    <tableColumn id="1" xr3:uid="{00000000-0010-0000-0200-000001000000}" name="部門" totalsRowLabel="集計" dataDxfId="69" totalsRowDxfId="68"/>
    <tableColumn id="2" xr3:uid="{00000000-0010-0000-0200-000002000000}" name="カテゴリ" dataDxfId="67" totalsRowDxfId="66"/>
    <tableColumn id="3" xr3:uid="{00000000-0010-0000-0200-000003000000}" name="10月" dataDxfId="65" totalsRowDxfId="64"/>
    <tableColumn id="4" xr3:uid="{00000000-0010-0000-0200-000004000000}" name="11月" dataDxfId="63" totalsRowDxfId="62"/>
    <tableColumn id="5" xr3:uid="{00000000-0010-0000-0200-000005000000}" name="12月" dataDxfId="61" totalsRowDxfId="60"/>
    <tableColumn id="6" xr3:uid="{00000000-0010-0000-0200-000006000000}" name="集計" totalsRowFunction="count" dataDxfId="59" totalsRowDxfId="58"/>
  </tableColumns>
  <tableStyleInfo name="CustomTable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集計行" displayName="集計行" ref="C53:E61" totalsRowShown="0">
  <autoFilter ref="C53:E61" xr:uid="{00000000-0009-0000-0100-000004000000}"/>
  <tableColumns count="3">
    <tableColumn id="1" xr3:uid="{00000000-0010-0000-0300-000001000000}" name="部門" dataDxfId="57"/>
    <tableColumn id="2" xr3:uid="{00000000-0010-0000-0300-000002000000}" name="カテゴリ" dataDxfId="56"/>
    <tableColumn id="3" xr3:uid="{00000000-0010-0000-0300-000003000000}" name="売上" dataDxfId="55"/>
  </tableColumns>
  <tableStyleInfo name="CustomTableSty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nalyzeData" displayName="AnalyzeData" ref="C5:G13" dataDxfId="54">
  <autoFilter ref="C5:G13" xr:uid="{00000000-0009-0000-0100-000005000000}"/>
  <tableColumns count="5">
    <tableColumn id="1" xr3:uid="{00000000-0010-0000-0400-000001000000}" name="部門" totalsRowLabel="集計" dataDxfId="53" totalsRowDxfId="52"/>
    <tableColumn id="2" xr3:uid="{00000000-0010-0000-0400-000002000000}" name="カテゴリ" dataDxfId="51" totalsRowDxfId="50"/>
    <tableColumn id="3" xr3:uid="{00000000-0010-0000-0400-000003000000}" name="10月" dataDxfId="49"/>
    <tableColumn id="4" xr3:uid="{00000000-0010-0000-0400-000004000000}" name="11月" dataDxfId="48"/>
    <tableColumn id="5" xr3:uid="{00000000-0010-0000-0400-000005000000}" name="12月" totalsRowFunction="sum" dataDxfId="47"/>
  </tableColumns>
  <tableStyleInfo name="CustomTable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hartData" displayName="ChartData" ref="C34:G42" dataDxfId="46">
  <autoFilter ref="C34:G42" xr:uid="{00000000-0009-0000-0100-000006000000}"/>
  <tableColumns count="5">
    <tableColumn id="1" xr3:uid="{00000000-0010-0000-0500-000001000000}" name="部門" totalsRowLabel="集計" dataDxfId="45" totalsRowDxfId="44"/>
    <tableColumn id="2" xr3:uid="{00000000-0010-0000-0500-000002000000}" name="カテゴリ" dataDxfId="43" totalsRowDxfId="42"/>
    <tableColumn id="3" xr3:uid="{00000000-0010-0000-0500-000003000000}" name="10月" dataDxfId="41" totalsRowDxfId="40"/>
    <tableColumn id="4" xr3:uid="{00000000-0010-0000-0500-000004000000}" name="11月" dataDxfId="39" totalsRowDxfId="38"/>
    <tableColumn id="5" xr3:uid="{00000000-0010-0000-0500-000005000000}" name="12月" totalsRowFunction="sum" dataDxfId="37" totalsRowDxfId="36"/>
  </tableColumns>
  <tableStyleInfo name="CustomTableSty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parklineData" displayName="SparklineData" ref="C54:G62" totalsRowShown="0" dataDxfId="35">
  <autoFilter ref="C54:G62" xr:uid="{00000000-0009-0000-0100-000007000000}"/>
  <tableColumns count="5">
    <tableColumn id="1" xr3:uid="{00000000-0010-0000-0600-000001000000}" name="部門" dataDxfId="34"/>
    <tableColumn id="2" xr3:uid="{00000000-0010-0000-0600-000002000000}" name="カテゴリ" dataDxfId="33"/>
    <tableColumn id="3" xr3:uid="{00000000-0010-0000-0600-000003000000}" name="10月" dataDxfId="32"/>
    <tableColumn id="4" xr3:uid="{00000000-0010-0000-0600-000004000000}" name="11月" dataDxfId="31"/>
    <tableColumn id="5" xr3:uid="{00000000-0010-0000-0600-000005000000}" name="12月" dataDxfId="30"/>
  </tableColumns>
  <tableStyleInfo name="CustomTableSty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RecommendedChartData" displayName="RecommendedChartData" ref="C5:D11" totalsRowShown="0" headerRowDxfId="29" dataDxfId="28">
  <autoFilter ref="C5:D11" xr:uid="{00000000-0009-0000-0100-000008000000}"/>
  <tableColumns count="2">
    <tableColumn id="1" xr3:uid="{00000000-0010-0000-0700-000001000000}" name="年" dataDxfId="27"/>
    <tableColumn id="2" xr3:uid="{00000000-0010-0000-0700-000002000000}" name="カンファレンスの出席者" dataDxfId="26"/>
  </tableColumns>
  <tableStyleInfo name="CustomTableSty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RecommendedChartData2" displayName="RecommendedChartData2" ref="D67:F73" headerRowDxfId="25" dataDxfId="24">
  <autoFilter ref="D67:F73" xr:uid="{00000000-0009-0000-0100-000009000000}"/>
  <tableColumns count="3">
    <tableColumn id="1" xr3:uid="{00000000-0010-0000-0800-000001000000}" name="日付" totalsRowLabel="集計" dataDxfId="23" totalsRowDxfId="22"/>
    <tableColumn id="2" xr3:uid="{00000000-0010-0000-0800-000002000000}" name="カンファレンスの出席者" dataDxfId="21" totalsRowDxfId="20"/>
    <tableColumn id="3" xr3:uid="{00000000-0010-0000-0800-000003000000}" name="食料品売上" totalsRowFunction="sum" dataDxfId="19"/>
  </tableColumns>
  <tableStyleInfo name="CustomTableStyle"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upport.office.com/ja-jp/article/%e3%82%b0%e3%83%a9%e3%83%95%e3%82%92%e4%bd%9c%e6%88%90%e3%81%99%e3%82%8b-0baf399e-dd61-4e18-8a73-b3fd5d5680c2?ui=ja-JP&amp;rs=ja-JP&amp;ad=JP" TargetMode="External"/><Relationship Id="rId7" Type="http://schemas.openxmlformats.org/officeDocument/2006/relationships/table" Target="../tables/table9.xml"/><Relationship Id="rId2" Type="http://schemas.openxmlformats.org/officeDocument/2006/relationships/hyperlink" Target="https://support.office.com/ja-jp/article/%e7%ac%ac-2-%e8%bb%b8%e3%82%92%e6%8c%81%e3%81%a4%e8%a4%87%e5%90%88%e3%82%b0%e3%83%a9%e3%83%95%e3%82%92%e4%bd%9c%e6%88%90%e3%81%99%e3%82%8b-1d119e2d-1a5f-45a4-8ad3-bacc7430c0a1?ui=ja-JP&amp;rs=ja-JP&amp;ad=JP" TargetMode="External"/><Relationship Id="rId1" Type="http://schemas.openxmlformats.org/officeDocument/2006/relationships/hyperlink" Target="https://support.office.com/ja-jp/article/Office-%e3%81%a7%e5%88%a9%e7%94%a8%e5%8f%af%e8%83%bd%e3%81%aa%e3%82%b0%e3%83%a9%e3%83%95%e3%81%ae%e7%a8%ae%e9%a1%9e-a6187218-807e-4103-9e0a-27cdb19afb90?ui=ja-JP&amp;rs=ja-JP&amp;ad=JP" TargetMode="External"/><Relationship Id="rId6" Type="http://schemas.openxmlformats.org/officeDocument/2006/relationships/table" Target="../tables/table8.x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support.office.com/ja-jp/article/%e3%83%94%e3%83%9c%e3%83%83%e3%83%88%e3%83%86%e3%83%bc%e3%83%96%e3%83%ab%e3%82%92%e4%bd%9c%e6%88%90%e3%81%97%e3%81%a6%e3%83%af%e3%83%bc%e3%82%af%e3%82%b7%e3%83%bc%e3%83%88-%e3%83%87%e3%83%bc%e3%82%bf%e3%82%92%e5%88%86%e6%9e%90%e3%81%99%e3%82%8b-A9A84538-BFE9-40A9-A8E9-F99134456576?ui=ja-JP&amp;rs=ja-JP&amp;ad=JP" TargetMode="External"/><Relationship Id="rId7" Type="http://schemas.openxmlformats.org/officeDocument/2006/relationships/table" Target="../tables/table11.xml"/><Relationship Id="rId2" Type="http://schemas.openxmlformats.org/officeDocument/2006/relationships/hyperlink" Target="https://support.office.com/ja-jp/article/%e3%83%95%e3%82%a3%e3%83%bc%e3%83%ab%e3%83%89-%e3%83%aa%e3%82%b9%e3%83%88%e3%82%92%e4%bd%bf%e3%81%a3%e3%81%a6%e3%83%94%e3%83%9c%e3%83%83%e3%83%88%e3%83%86%e3%83%bc%e3%83%96%e3%83%ab%e5%86%85%e3%81%a7%e3%83%95%e3%82%a3%e3%83%bc%e3%83%ab%e3%83%89%e3%82%92%e9%85%8d%e7%bd%ae%e3%81%99%e3%82%8b-43980E05-A585-4FCD-BD91-80160ADFEBEC?ui=ja-JP&amp;rs=ja-JP&amp;ad=JP" TargetMode="External"/><Relationship Id="rId1" Type="http://schemas.openxmlformats.org/officeDocument/2006/relationships/pivotTable" Target="../pivotTables/pivotTable1.xml"/><Relationship Id="rId6" Type="http://schemas.openxmlformats.org/officeDocument/2006/relationships/table" Target="../tables/table10.x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learning.linkedin.com/ja-jp/office?trk=par_acq_MSFThelp-excel-tc_jp-template-learnmoretab-t001-link_learning&amp;src=mi-inprod&amp;veh=excel-help&amp;utm_source=microsoft&amp;utm_medium=help-integration&amp;utm_campaign=par_acq_MSFThelp-excel-tc_jp-template-learnmoretab-t001-link_learning" TargetMode="External"/><Relationship Id="rId2" Type="http://schemas.openxmlformats.org/officeDocument/2006/relationships/hyperlink" Target="https://support.office.com/ja-jp/article/Windows-%e7%89%88-Excel-2016-%e3%81%ae%e6%96%b0%e6%a9%9f%e8%83%bd-5fdb9208-ff33-45b6-9e08-1f5cdb3a6c73?ui=ja-JP&amp;rs=ja-JP&amp;ad=JP" TargetMode="External"/><Relationship Id="rId1" Type="http://schemas.openxmlformats.org/officeDocument/2006/relationships/hyperlink" Target="http://go.microsoft.com/fwlink/?LinkId=844969"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office.com/ja-jp/article/Excel-%e3%82%92%e8%a8%88%e7%ae%97%e6%a9%9f%e3%81%a8%e3%81%97%e3%81%a6%e4%bd%bf%e7%94%a8%e3%81%99%e3%82%8b-A1ABC057-ED11-443A-A635-68216555AD0A?ui=ja-JP&amp;rs=ja-JP&amp;ad=JP" TargetMode="External"/><Relationship Id="rId2" Type="http://schemas.openxmlformats.org/officeDocument/2006/relationships/hyperlink" Target="https://support.office.com/ja-jp/article/SUMIF-%e9%96%a2%e6%95%b0-169B8C99-C05C-4483-A712-1697A653039B?ui=ja-JP&amp;rs=ja-JP&amp;ad=JP" TargetMode="External"/><Relationship Id="rId1" Type="http://schemas.openxmlformats.org/officeDocument/2006/relationships/hyperlink" Target="https://support.office.com/ja-jp/article/SUM-%e9%96%a2%e6%95%b0-043E1C7D-7726-4E80-8F32-07B23E057F89?ui=ja-JP&amp;rs=ja-JP&amp;ad=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upport.office.com/ja-jp/article/Excel-%e3%81%ae%e3%83%88%e3%83%ac%e3%83%bc%e3%83%8b%e3%83%b3%e3%82%b0-9bc05390-e94c-46af-a5b3-d7c22f6990bb?ui=ja-JP&amp;rs=ja-JP&amp;ad=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upport.office.com/ja-jp/article/%e9%9a%a3%e3%82%8a%e5%90%88%e3%81%a3%e3%81%9f%e3%82%bb%e3%83%ab%e3%81%ab%e6%95%b0%e5%bc%8f%e3%82%92%e3%82%b3%e3%83%94%e3%83%bc%e3%81%99%e3%82%8b-041EDFE2-05BC-40E6-B933-EF48C3F308C6?ui=ja-JP&amp;rs=ja-JP&amp;ad=JP" TargetMode="External"/><Relationship Id="rId1" Type="http://schemas.openxmlformats.org/officeDocument/2006/relationships/hyperlink" Target="https://support.office.com/ja-jp/article/%e3%83%af%e3%83%bc%e3%82%af%e3%82%b7%e3%83%bc%e3%83%88%e3%81%ae%e3%82%bb%e3%83%ab%e3%81%ab%e8%87%aa%e5%8b%95%e7%9a%84%e3%81%ab%e3%83%87%e3%83%bc%e3%82%bf%e3%82%92%e5%85%a5%e5%8a%9b%e3%81%99%e3%82%8b-74e31bdd-d993-45da-aa82-35a236c5b5db?ui=ja-JP&amp;rs=ja-JP&amp;ad=J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support.office.com/ja-jp/article/LEFT-%e9%96%a2%e6%95%b0%e3%80%81LEFTB-%e9%96%a2%e6%95%b0-9203D2D2-7960-479B-84C6-1EA52B99640C?ui=ja-JP&amp;rs=ja-JP&amp;ad=JP" TargetMode="External"/><Relationship Id="rId7" Type="http://schemas.openxmlformats.org/officeDocument/2006/relationships/printerSettings" Target="../printerSettings/printerSettings4.bin"/><Relationship Id="rId2" Type="http://schemas.openxmlformats.org/officeDocument/2006/relationships/hyperlink" Target="https://support.office.com/ja-jp/article/Excel-2016-%e3%81%a7%e5%8f%96%e5%be%97%e3%81%a8%e5%a4%89%e6%8f%9b%e3%82%92%e5%ae%9f%e8%a1%8c%e3%81%99%e3%82%8b-881c63c6-37c5-4ca2-b616-59e18d75b4de?ui=ja-JP&amp;rs=ja-JP&amp;ad=JP" TargetMode="External"/><Relationship Id="rId1" Type="http://schemas.openxmlformats.org/officeDocument/2006/relationships/hyperlink" Target="https://support.office.com/ja-jp/article/%e5%8c%ba%e5%88%87%e3%82%8a%e4%bd%8d%e7%bd%ae%e6%8c%87%e5%ae%9a%e3%82%a6%e3%82%a3%e3%82%b6%e3%83%bc%e3%83%89%e3%82%92%e4%bd%bf%e7%94%a8%e3%81%97%e3%81%a6%e3%80%81%e3%83%86%e3%82%ad%e3%82%b9%e3%83%88%e3%82%92%e3%81%95%e3%81%be%e3%81%96%e3%81%be%e3%81%aa%e5%88%97%e3%81%ab%e5%88%86%e5%89%b2%e3%81%99%e3%82%8b-30B14928-5550-41F5-97CA-7A3E9C363ED7?ui=ja-JP&amp;rs=ja-JP&amp;ad=JP" TargetMode="External"/><Relationship Id="rId6" Type="http://schemas.openxmlformats.org/officeDocument/2006/relationships/hyperlink" Target="https://support.office.com/ja-jp/article/LEN-%e9%96%a2%e6%95%b0%e3%80%81LENB-%e9%96%a2%e6%95%b0-29236F94-CEDC-429D-AFFD-B5E33D2C67CB?ui=ja-JP&amp;rs=ja-JP&amp;ad=JP" TargetMode="External"/><Relationship Id="rId5" Type="http://schemas.openxmlformats.org/officeDocument/2006/relationships/hyperlink" Target="https://support.office.com/ja-jp/article/FIND-%e9%96%a2%e6%95%b0%e3%80%81FINDB-%e9%96%a2%e6%95%b0-C7912941-AF2A-4BDF-A553-D0D89B0A0628?ui=ja-JP&amp;rs=ja-JP&amp;ad=JP" TargetMode="External"/><Relationship Id="rId4" Type="http://schemas.openxmlformats.org/officeDocument/2006/relationships/hyperlink" Target="https://support.office.com/ja-jp/article/RIGHT-%e9%96%a2%e6%95%b0%e3%80%81RIGHTB-%e9%96%a2%e6%95%b0-240267EE-9AFA-4639-A02B-F19E1786CF2F?ui=ja-JP&amp;rs=ja-JP&amp;ad=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office.com/ja-jp/article/%e8%a1%8c%e3%81%8b%e3%82%89%e5%88%97%e3%80%81%e3%81%be%e3%81%9f%e3%81%af%e5%88%97%e3%81%8b%e3%82%89%e8%a1%8c%e3%81%ab%e3%83%87%e3%83%bc%e3%82%bf%e3%82%92%e5%85%a5%e3%82%8c%e6%9b%bf%e3%81%88%e3%82%8b-%e9%85%8d%e7%bd%ae%e3%81%ae%e8%bb%a2%e6%8f%9b-3419F2E3-BEAB-4318-AAE5-D0F862209744?ui=ja-JP&amp;rs=ja-JP&amp;ad=JP" TargetMode="External"/><Relationship Id="rId2" Type="http://schemas.openxmlformats.org/officeDocument/2006/relationships/hyperlink" Target="https://support.office.com/ja-jp/article/TRANSPOSE-%e9%96%a2%e6%95%b0-ED039415-ED8A-4A81-93E9-4B6DFAC76027?ui=ja-JP&amp;rs=ja-JP&amp;ad=JP" TargetMode="External"/><Relationship Id="rId1" Type="http://schemas.openxmlformats.org/officeDocument/2006/relationships/hyperlink" Target="https://support.office.com/ja-jp/article/%e9%85%8d%e5%88%97%e6%95%b0%e5%bc%8f%e3%82%92%e4%bd%9c%e6%88%90%e3%81%99%e3%82%8b-E43E12E0-AFC6-4A12-BC7F-48361075954D?ui=ja-JP&amp;rs=ja-JP&amp;ad=JP"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upport.office.com/ja-jp/article/%e7%af%84%e5%9b%b2%e3%81%be%e3%81%9f%e3%81%af%e3%83%86%e3%83%bc%e3%83%96%e3%83%ab%e3%81%ae%e3%83%87%e3%83%bc%e3%82%bf%e3%82%92%e4%b8%a6%e3%81%b9%e6%9b%bf%e3%81%88%e3%82%8b-62d0b95d-2a90-4610-a6ae-2e545c4a4654?ui=ja" TargetMode="External"/><Relationship Id="rId1" Type="http://schemas.openxmlformats.org/officeDocument/2006/relationships/hyperlink" Target="https://support.office.com/ja-jp/article/%e7%af%84%e5%9b%b2%e3%81%be%e3%81%9f%e3%81%af%e3%83%86%e3%83%bc%e3%83%96%e3%83%ab%e3%81%ae%e3%83%87%e3%83%bc%e3%82%bf%e3%82%92%e6%8a%bd%e5%87%ba%e3%81%99%e3%82%8b-01832226-31b5-4568-8806-38c37dcc180e?ui=ja-JP&amp;rs=ja"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support.office.com/ja-jp/article/Excel-%e3%81%ae%e3%83%86%e3%83%bc%e3%83%96%e3%83%ab%e3%81%ae%e6%a6%82%e8%a6%81-7AB0BB7D-3A9E-4B56-A3C9-6C94334E492C?ui=ja-JP&amp;rs=ja-JP&amp;ad=JP" TargetMode="External"/><Relationship Id="rId7" Type="http://schemas.openxmlformats.org/officeDocument/2006/relationships/table" Target="../tables/table4.xml"/><Relationship Id="rId2" Type="http://schemas.openxmlformats.org/officeDocument/2006/relationships/hyperlink" Target="https://support.office.com/ja-jp/article/Excel-%e3%81%ae%e3%83%86%e3%83%bc%e3%83%96%e3%83%ab%e3%81%ae%e3%83%87%e3%83%bc%e3%82%bf%e3%82%92%e9%9b%86%e8%a8%88%e3%81%99%e3%82%8b-6944378F-A222-4449-93D8-474386B11F20?ui=ja-JP&amp;rs=ja-JP&amp;ad=JP" TargetMode="External"/><Relationship Id="rId1" Type="http://schemas.openxmlformats.org/officeDocument/2006/relationships/hyperlink" Target="https://support.office.com/ja-jp/article/Excel-%e3%81%ae%e3%83%86%e3%83%bc%e3%83%96%e3%83%ab%e3%81%ae%e9%9b%86%e8%a8%88%e5%88%97%e3%82%92%e4%bd%bf%e7%94%a8%e3%81%99%e3%82%8b-873FBAC6-7110-4300-8F6F-AAFA2EA11CE8?ui=ja-JP&amp;rs=ja-JP&amp;ad=JP" TargetMode="External"/><Relationship Id="rId6" Type="http://schemas.openxmlformats.org/officeDocument/2006/relationships/table" Target="../tables/table3.x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upport.office.com/ja-jp/article/%e3%82%bb%e3%83%ab%e3%81%ab%e3%83%87%e3%83%bc%e3%82%bf%e3%81%ae%e5%85%a5%e5%8a%9b%e8%a6%8f%e5%89%87%e3%82%92%e9%81%a9%e7%94%a8%e3%81%99%e3%82%8b-29FECBCC-D1B9-42C1-9D76-EFF3CE5F7249?ui=ja-JP&amp;rs=ja-JP&amp;ad=JP" TargetMode="External"/><Relationship Id="rId1" Type="http://schemas.openxmlformats.org/officeDocument/2006/relationships/hyperlink" Target="https://support.office.com/ja-jp/article/%e3%83%89%e3%83%ad%e3%83%83%e3%83%97%e3%83%80%e3%82%a6%e3%83%b3-%e3%83%aa%e3%82%b9%e3%83%88%e3%82%92%e4%bd%9c%e6%88%90%e3%81%99%e3%82%8b-7693307A-59EF-400A-B769-C5402DCE407B?ui=ja-JP&amp;rs=ja-JP&amp;ad=JP"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table" Target="../tables/table7.xml"/><Relationship Id="rId2" Type="http://schemas.openxmlformats.org/officeDocument/2006/relationships/hyperlink" Target="https://support.office.com/ja-jp/article/%e3%82%b9%e3%83%91%e3%83%bc%e3%82%af%e3%83%a9%e3%82%a4%e3%83%b3%e3%82%92%e4%bd%bf%e3%81%a3%e3%81%a6%e3%83%87%e3%83%bc%e3%82%bf%e3%81%ae%e5%82%be%e5%90%91%e3%82%92%e5%88%86%e6%9e%90%e3%81%99%e3%82%8b-be6579cf-a8e3-471a-a459-873614413ce1?ui=ja-JP&amp;rs=ja-JP&amp;ad=JP" TargetMode="External"/><Relationship Id="rId1" Type="http://schemas.openxmlformats.org/officeDocument/2006/relationships/hyperlink" Target="https://support.office.com/ja-jp/article/%e3%83%87%e3%83%bc%e3%82%bf%e3%82%92%e3%81%99%e3%81%90%e3%81%ab%e5%88%86%e6%9e%90%e3%81%99%e3%82%8b-9e382e73-7f5e-495a-a8dc-be8225b1bb78?ui=ja-JP&amp;rs=ja-JP&amp;ad=JP"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5"/>
  <sheetViews>
    <sheetView showGridLines="0" workbookViewId="0"/>
  </sheetViews>
  <sheetFormatPr defaultColWidth="12.58203125" defaultRowHeight="20.25" customHeight="1" x14ac:dyDescent="0.35"/>
  <cols>
    <col min="1" max="1" width="113.33203125" style="5" customWidth="1"/>
    <col min="2" max="2" width="4.08203125" style="5" customWidth="1"/>
    <col min="3" max="16384" width="12.58203125" style="5"/>
  </cols>
  <sheetData>
    <row r="1" spans="1:1" ht="15" customHeight="1" x14ac:dyDescent="0.35">
      <c r="A1" s="9" t="s">
        <v>166</v>
      </c>
    </row>
    <row r="2" spans="1:1" ht="96.5" x14ac:dyDescent="2">
      <c r="A2" s="8" t="s">
        <v>165</v>
      </c>
    </row>
    <row r="3" spans="1:1" ht="69" x14ac:dyDescent="0.5">
      <c r="A3" s="6" t="s">
        <v>164</v>
      </c>
    </row>
    <row r="4" spans="1:1" ht="264" customHeight="1" x14ac:dyDescent="0.35">
      <c r="A4" s="7" t="s">
        <v>163</v>
      </c>
    </row>
    <row r="5" spans="1:1" ht="20.25" customHeight="1" x14ac:dyDescent="0.5">
      <c r="A5" s="6"/>
    </row>
  </sheetData>
  <phoneticPr fontId="2"/>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4"/>
  <sheetViews>
    <sheetView showGridLines="0" zoomScaleNormal="100" zoomScalePageLayoutView="125" workbookViewId="0"/>
  </sheetViews>
  <sheetFormatPr defaultColWidth="10" defaultRowHeight="15" customHeight="1" x14ac:dyDescent="0.35"/>
  <cols>
    <col min="1" max="1" width="14.33203125" style="11" customWidth="1"/>
    <col min="2" max="2" width="69.5" style="5" customWidth="1"/>
    <col min="3" max="3" width="15.58203125" style="10" customWidth="1"/>
    <col min="4" max="4" width="27.5" style="10" customWidth="1"/>
    <col min="5" max="5" width="26.83203125" style="10" customWidth="1"/>
    <col min="6" max="6" width="17.58203125" style="10" customWidth="1"/>
    <col min="7" max="16384" width="10" style="10"/>
  </cols>
  <sheetData>
    <row r="1" spans="1:6" ht="60" customHeight="1" x14ac:dyDescent="0.35">
      <c r="A1" s="11" t="s">
        <v>508</v>
      </c>
      <c r="C1" s="5"/>
      <c r="D1" s="5"/>
      <c r="E1" s="5"/>
      <c r="F1" s="5"/>
    </row>
    <row r="2" spans="1:6" ht="15" customHeight="1" x14ac:dyDescent="0.35">
      <c r="A2" s="11" t="s">
        <v>507</v>
      </c>
      <c r="C2" s="5"/>
      <c r="D2" s="5"/>
      <c r="E2" s="5"/>
      <c r="F2" s="5"/>
    </row>
    <row r="3" spans="1:6" ht="15" customHeight="1" x14ac:dyDescent="0.35">
      <c r="A3" s="11" t="s">
        <v>506</v>
      </c>
      <c r="C3" s="5"/>
      <c r="D3" s="5"/>
      <c r="E3" s="5"/>
      <c r="F3" s="5"/>
    </row>
    <row r="4" spans="1:6" ht="15" customHeight="1" x14ac:dyDescent="0.35">
      <c r="A4" s="11" t="s">
        <v>505</v>
      </c>
      <c r="C4" s="5"/>
      <c r="D4" s="5"/>
      <c r="E4" s="5"/>
      <c r="F4" s="5"/>
    </row>
    <row r="5" spans="1:6" s="18" customFormat="1" ht="15" customHeight="1" x14ac:dyDescent="0.35">
      <c r="A5" s="11" t="s">
        <v>504</v>
      </c>
      <c r="B5" s="5"/>
      <c r="C5" s="5" t="s">
        <v>503</v>
      </c>
      <c r="D5" s="5" t="s">
        <v>483</v>
      </c>
      <c r="E5" s="5"/>
      <c r="F5" s="5"/>
    </row>
    <row r="6" spans="1:6" s="18" customFormat="1" ht="15" customHeight="1" x14ac:dyDescent="0.35">
      <c r="A6" s="11" t="s">
        <v>502</v>
      </c>
      <c r="B6" s="5"/>
      <c r="C6" s="5">
        <f ca="1">YEAR(TODAY())-5</f>
        <v>2017</v>
      </c>
      <c r="D6" s="5">
        <v>500</v>
      </c>
      <c r="E6" s="5"/>
      <c r="F6" s="5"/>
    </row>
    <row r="7" spans="1:6" s="18" customFormat="1" ht="15" customHeight="1" x14ac:dyDescent="0.35">
      <c r="A7" s="11" t="s">
        <v>501</v>
      </c>
      <c r="B7" s="5"/>
      <c r="C7" s="5">
        <f ca="1">YEAR(TODAY())-4</f>
        <v>2018</v>
      </c>
      <c r="D7" s="5">
        <v>800</v>
      </c>
      <c r="E7" s="5"/>
      <c r="F7" s="5"/>
    </row>
    <row r="8" spans="1:6" s="18" customFormat="1" ht="15" customHeight="1" x14ac:dyDescent="0.35">
      <c r="A8" s="11" t="s">
        <v>500</v>
      </c>
      <c r="B8" s="5"/>
      <c r="C8" s="5">
        <f ca="1">YEAR(TODAY())-3</f>
        <v>2019</v>
      </c>
      <c r="D8" s="5">
        <v>1000</v>
      </c>
      <c r="E8" s="5"/>
      <c r="F8" s="5"/>
    </row>
    <row r="9" spans="1:6" s="18" customFormat="1" ht="15" customHeight="1" x14ac:dyDescent="0.35">
      <c r="A9" s="12" t="s">
        <v>499</v>
      </c>
      <c r="B9" s="5"/>
      <c r="C9" s="5">
        <f ca="1">YEAR(TODAY())-2</f>
        <v>2020</v>
      </c>
      <c r="D9" s="5">
        <v>900</v>
      </c>
      <c r="E9" s="5"/>
      <c r="F9" s="5"/>
    </row>
    <row r="10" spans="1:6" s="18" customFormat="1" ht="15" customHeight="1" x14ac:dyDescent="0.35">
      <c r="A10" s="11" t="s">
        <v>498</v>
      </c>
      <c r="B10" s="5"/>
      <c r="C10" s="5">
        <f ca="1">YEAR(TODAY())-1</f>
        <v>2021</v>
      </c>
      <c r="D10" s="5">
        <v>1000</v>
      </c>
      <c r="E10" s="5"/>
      <c r="F10" s="5"/>
    </row>
    <row r="11" spans="1:6" s="18" customFormat="1" ht="15" customHeight="1" x14ac:dyDescent="0.35">
      <c r="A11" s="11"/>
      <c r="B11" s="5"/>
      <c r="C11" s="5">
        <f ca="1">YEAR(TODAY())</f>
        <v>2022</v>
      </c>
      <c r="D11" s="5">
        <v>1200</v>
      </c>
      <c r="E11" s="5"/>
      <c r="F11" s="5"/>
    </row>
    <row r="12" spans="1:6" s="18" customFormat="1" ht="15" customHeight="1" x14ac:dyDescent="0.35">
      <c r="A12" s="11"/>
      <c r="B12" s="5"/>
      <c r="C12" s="5"/>
      <c r="D12" s="5"/>
      <c r="E12" s="5"/>
      <c r="F12" s="5"/>
    </row>
    <row r="13" spans="1:6" s="18" customFormat="1" ht="15" customHeight="1" x14ac:dyDescent="0.35">
      <c r="A13" s="11"/>
      <c r="B13" s="5"/>
      <c r="C13" s="5"/>
      <c r="D13" s="5"/>
      <c r="E13" s="5"/>
      <c r="F13" s="5"/>
    </row>
    <row r="14" spans="1:6" s="18" customFormat="1" ht="15" customHeight="1" x14ac:dyDescent="0.35">
      <c r="A14" s="11"/>
      <c r="B14" s="5"/>
      <c r="C14" s="5"/>
      <c r="D14" s="5"/>
      <c r="E14" s="5"/>
      <c r="F14" s="5"/>
    </row>
    <row r="15" spans="1:6" s="18" customFormat="1" ht="15" customHeight="1" x14ac:dyDescent="0.35">
      <c r="A15" s="11"/>
      <c r="B15" s="5"/>
      <c r="C15" s="5"/>
      <c r="D15" s="5"/>
      <c r="E15" s="5"/>
      <c r="F15" s="5"/>
    </row>
    <row r="16" spans="1:6" s="18" customFormat="1" ht="15" customHeight="1" x14ac:dyDescent="0.35">
      <c r="A16" s="11"/>
      <c r="B16" s="5"/>
      <c r="C16" s="5"/>
      <c r="D16" s="5"/>
      <c r="E16" s="5"/>
      <c r="F16" s="5"/>
    </row>
    <row r="17" spans="1:6" s="18" customFormat="1" ht="15" customHeight="1" x14ac:dyDescent="0.35">
      <c r="A17" s="11"/>
      <c r="B17" s="5"/>
      <c r="C17" s="5"/>
      <c r="D17" s="5"/>
      <c r="E17" s="5"/>
      <c r="F17" s="5"/>
    </row>
    <row r="18" spans="1:6" s="18" customFormat="1" ht="15" customHeight="1" x14ac:dyDescent="0.35">
      <c r="A18" s="11"/>
      <c r="B18" s="5"/>
      <c r="C18" s="5"/>
      <c r="D18" s="5"/>
      <c r="E18" s="5"/>
      <c r="F18" s="5"/>
    </row>
    <row r="19" spans="1:6" s="18" customFormat="1" ht="15" customHeight="1" x14ac:dyDescent="0.35">
      <c r="A19" s="11"/>
      <c r="B19" s="5"/>
      <c r="C19" s="5"/>
      <c r="D19" s="5"/>
      <c r="E19" s="5"/>
      <c r="F19" s="5"/>
    </row>
    <row r="20" spans="1:6" s="18" customFormat="1" ht="15" customHeight="1" x14ac:dyDescent="0.35">
      <c r="A20" s="11"/>
      <c r="B20" s="5"/>
      <c r="C20" s="5"/>
      <c r="D20" s="5"/>
      <c r="E20" s="5"/>
      <c r="F20" s="5"/>
    </row>
    <row r="21" spans="1:6" s="18" customFormat="1" ht="15" customHeight="1" x14ac:dyDescent="0.35">
      <c r="A21" s="11"/>
      <c r="B21" s="5"/>
      <c r="C21" s="5"/>
      <c r="D21" s="5"/>
      <c r="E21" s="5"/>
      <c r="F21" s="5"/>
    </row>
    <row r="22" spans="1:6" s="18" customFormat="1" ht="15" customHeight="1" x14ac:dyDescent="0.35">
      <c r="A22" s="11"/>
      <c r="B22" s="5"/>
    </row>
    <row r="23" spans="1:6" s="18" customFormat="1" ht="15" customHeight="1" x14ac:dyDescent="0.35">
      <c r="A23" s="11"/>
      <c r="B23" s="5"/>
    </row>
    <row r="24" spans="1:6" s="18" customFormat="1" ht="15" customHeight="1" x14ac:dyDescent="0.35">
      <c r="A24" s="11"/>
      <c r="B24" s="5"/>
    </row>
    <row r="27" spans="1:6" ht="15" customHeight="1" x14ac:dyDescent="0.35">
      <c r="A27" s="10"/>
      <c r="C27" s="5"/>
      <c r="D27" s="5"/>
      <c r="E27" s="5"/>
      <c r="F27" s="5"/>
    </row>
    <row r="28" spans="1:6" ht="15" customHeight="1" x14ac:dyDescent="0.35">
      <c r="A28" s="10"/>
      <c r="C28" s="5"/>
      <c r="D28" s="5"/>
      <c r="E28" s="5"/>
      <c r="F28" s="5"/>
    </row>
    <row r="29" spans="1:6" ht="15" customHeight="1" x14ac:dyDescent="0.35">
      <c r="A29" s="11" t="s">
        <v>497</v>
      </c>
      <c r="C29" s="5"/>
      <c r="D29" s="5"/>
      <c r="E29" s="5"/>
      <c r="F29" s="5"/>
    </row>
    <row r="30" spans="1:6" ht="15" customHeight="1" x14ac:dyDescent="0.35">
      <c r="A30" s="11" t="s">
        <v>496</v>
      </c>
      <c r="C30" s="5"/>
      <c r="D30" s="5"/>
      <c r="E30" s="5"/>
      <c r="F30" s="5"/>
    </row>
    <row r="31" spans="1:6" ht="15" customHeight="1" x14ac:dyDescent="0.35">
      <c r="A31" s="11" t="s">
        <v>495</v>
      </c>
      <c r="C31" s="5"/>
      <c r="D31" s="5"/>
      <c r="E31" s="5"/>
      <c r="F31" s="5"/>
    </row>
    <row r="32" spans="1:6" ht="15" customHeight="1" x14ac:dyDescent="0.35">
      <c r="A32" s="11" t="s">
        <v>494</v>
      </c>
      <c r="C32" s="5"/>
      <c r="D32" s="5"/>
      <c r="E32" s="5"/>
      <c r="F32" s="5"/>
    </row>
    <row r="33" spans="1:6" ht="15" customHeight="1" x14ac:dyDescent="0.35">
      <c r="A33" s="11" t="s">
        <v>493</v>
      </c>
      <c r="C33" s="5"/>
      <c r="D33" s="5"/>
      <c r="E33" s="5"/>
      <c r="F33" s="5"/>
    </row>
    <row r="34" spans="1:6" ht="15" customHeight="1" x14ac:dyDescent="0.35">
      <c r="A34" s="11" t="s">
        <v>492</v>
      </c>
      <c r="C34" s="5"/>
      <c r="D34" s="5"/>
      <c r="E34" s="5"/>
      <c r="F34" s="5"/>
    </row>
    <row r="35" spans="1:6" ht="15" customHeight="1" x14ac:dyDescent="0.35">
      <c r="A35" s="11" t="s">
        <v>491</v>
      </c>
      <c r="C35" s="5"/>
      <c r="D35" s="5"/>
      <c r="E35" s="5"/>
      <c r="F35" s="5"/>
    </row>
    <row r="36" spans="1:6" ht="15" customHeight="1" x14ac:dyDescent="0.35">
      <c r="A36" s="11" t="s">
        <v>490</v>
      </c>
      <c r="C36" s="5"/>
      <c r="D36" s="5"/>
      <c r="E36" s="5"/>
      <c r="F36" s="5"/>
    </row>
    <row r="37" spans="1:6" ht="15" customHeight="1" x14ac:dyDescent="0.35">
      <c r="A37" s="11" t="s">
        <v>295</v>
      </c>
      <c r="C37" s="5"/>
      <c r="D37" s="5"/>
      <c r="E37" s="5"/>
      <c r="F37" s="5"/>
    </row>
    <row r="38" spans="1:6" ht="15" customHeight="1" x14ac:dyDescent="0.35">
      <c r="C38" s="5"/>
      <c r="D38" s="5"/>
      <c r="E38" s="5"/>
      <c r="F38" s="5"/>
    </row>
    <row r="39" spans="1:6" ht="15" customHeight="1" x14ac:dyDescent="0.35">
      <c r="C39" s="5"/>
      <c r="D39" s="5"/>
      <c r="E39" s="5"/>
      <c r="F39" s="5"/>
    </row>
    <row r="40" spans="1:6" ht="15" customHeight="1" x14ac:dyDescent="0.35">
      <c r="C40" s="5"/>
      <c r="D40" s="5"/>
      <c r="E40" s="5"/>
      <c r="F40" s="5"/>
    </row>
    <row r="41" spans="1:6" ht="15" customHeight="1" x14ac:dyDescent="0.35">
      <c r="C41" s="5"/>
      <c r="D41" s="5"/>
      <c r="E41" s="5"/>
      <c r="F41" s="5"/>
    </row>
    <row r="42" spans="1:6" ht="15" customHeight="1" x14ac:dyDescent="0.35">
      <c r="C42" s="5"/>
      <c r="D42" s="5"/>
      <c r="E42" s="5"/>
      <c r="F42" s="5"/>
    </row>
    <row r="43" spans="1:6" ht="15" customHeight="1" x14ac:dyDescent="0.35">
      <c r="C43" s="5"/>
      <c r="D43" s="5"/>
      <c r="E43" s="5"/>
      <c r="F43" s="5"/>
    </row>
    <row r="44" spans="1:6" ht="15" customHeight="1" x14ac:dyDescent="0.35">
      <c r="C44" s="5"/>
      <c r="D44" s="5"/>
      <c r="E44" s="5"/>
      <c r="F44" s="5"/>
    </row>
    <row r="45" spans="1:6" ht="15" customHeight="1" x14ac:dyDescent="0.35">
      <c r="C45" s="5"/>
      <c r="D45" s="5"/>
      <c r="E45" s="5"/>
      <c r="F45" s="5"/>
    </row>
    <row r="46" spans="1:6" ht="15" customHeight="1" x14ac:dyDescent="0.35">
      <c r="C46" s="5"/>
      <c r="D46" s="5"/>
      <c r="E46" s="5"/>
      <c r="F46" s="5"/>
    </row>
    <row r="47" spans="1:6" ht="15" customHeight="1" x14ac:dyDescent="0.35">
      <c r="C47" s="5"/>
      <c r="D47" s="5"/>
      <c r="E47" s="5"/>
      <c r="F47" s="5"/>
    </row>
    <row r="48" spans="1:6" ht="15" customHeight="1" x14ac:dyDescent="0.35">
      <c r="C48" s="5"/>
      <c r="D48" s="5"/>
      <c r="E48" s="5"/>
      <c r="F48" s="5"/>
    </row>
    <row r="49" spans="1:6" ht="15" customHeight="1" x14ac:dyDescent="0.35">
      <c r="C49" s="5"/>
      <c r="D49" s="5"/>
      <c r="E49" s="5"/>
      <c r="F49" s="5"/>
    </row>
    <row r="50" spans="1:6" ht="15" customHeight="1" x14ac:dyDescent="0.35">
      <c r="C50" s="5"/>
      <c r="D50" s="5"/>
      <c r="E50" s="5"/>
      <c r="F50" s="5"/>
    </row>
    <row r="51" spans="1:6" ht="15" customHeight="1" x14ac:dyDescent="0.35">
      <c r="C51" s="5"/>
      <c r="D51" s="5"/>
      <c r="E51" s="5"/>
      <c r="F51" s="5"/>
    </row>
    <row r="52" spans="1:6" ht="15" customHeight="1" x14ac:dyDescent="0.35">
      <c r="A52" s="10"/>
      <c r="C52" s="5"/>
      <c r="D52" s="5"/>
      <c r="E52" s="5"/>
      <c r="F52" s="5"/>
    </row>
    <row r="53" spans="1:6" ht="15" customHeight="1" x14ac:dyDescent="0.35">
      <c r="A53" s="10"/>
      <c r="C53" s="5"/>
      <c r="D53" s="5"/>
      <c r="E53" s="5"/>
      <c r="F53" s="5"/>
    </row>
    <row r="54" spans="1:6" ht="15" customHeight="1" x14ac:dyDescent="0.35">
      <c r="A54" s="11" t="s">
        <v>489</v>
      </c>
      <c r="C54" s="5"/>
      <c r="D54" s="5"/>
      <c r="E54" s="5"/>
      <c r="F54" s="5"/>
    </row>
    <row r="55" spans="1:6" ht="15" customHeight="1" x14ac:dyDescent="0.35">
      <c r="A55" s="11" t="s">
        <v>488</v>
      </c>
    </row>
    <row r="56" spans="1:6" ht="15" customHeight="1" x14ac:dyDescent="0.35">
      <c r="A56" s="11" t="s">
        <v>487</v>
      </c>
    </row>
    <row r="57" spans="1:6" ht="15" customHeight="1" x14ac:dyDescent="0.35">
      <c r="A57" s="11" t="s">
        <v>486</v>
      </c>
    </row>
    <row r="58" spans="1:6" ht="15" customHeight="1" x14ac:dyDescent="0.35">
      <c r="A58" s="12" t="s">
        <v>485</v>
      </c>
    </row>
    <row r="59" spans="1:6" ht="15" customHeight="1" x14ac:dyDescent="0.35">
      <c r="A59" s="11" t="s">
        <v>455</v>
      </c>
    </row>
    <row r="62" spans="1:6" ht="15" customHeight="1" x14ac:dyDescent="0.35">
      <c r="F62" s="5"/>
    </row>
    <row r="63" spans="1:6" ht="15" customHeight="1" x14ac:dyDescent="0.35">
      <c r="C63" s="5"/>
      <c r="D63" s="5"/>
      <c r="E63" s="5"/>
      <c r="F63" s="5"/>
    </row>
    <row r="64" spans="1:6" ht="15" customHeight="1" x14ac:dyDescent="0.35">
      <c r="C64" s="5"/>
      <c r="D64" s="5"/>
      <c r="E64" s="5"/>
      <c r="F64" s="5"/>
    </row>
    <row r="67" spans="1:6" ht="15" customHeight="1" x14ac:dyDescent="0.35">
      <c r="D67" s="55" t="s">
        <v>484</v>
      </c>
      <c r="E67" s="55" t="s">
        <v>483</v>
      </c>
      <c r="F67" s="54" t="s">
        <v>482</v>
      </c>
    </row>
    <row r="68" spans="1:6" ht="15" customHeight="1" x14ac:dyDescent="0.35">
      <c r="A68" s="10"/>
      <c r="D68" s="5">
        <f ca="1">YEAR(TODAY())-5</f>
        <v>2017</v>
      </c>
      <c r="E68" s="45">
        <v>500</v>
      </c>
      <c r="F68" s="53">
        <v>5000</v>
      </c>
    </row>
    <row r="69" spans="1:6" ht="15" customHeight="1" x14ac:dyDescent="0.35">
      <c r="A69" s="10"/>
      <c r="C69" s="5"/>
      <c r="D69" s="5">
        <f ca="1">YEAR(TODAY())-4</f>
        <v>2018</v>
      </c>
      <c r="E69" s="5">
        <v>800</v>
      </c>
      <c r="F69" s="52">
        <v>11200</v>
      </c>
    </row>
    <row r="70" spans="1:6" ht="15" customHeight="1" x14ac:dyDescent="0.35">
      <c r="A70" s="11" t="s">
        <v>172</v>
      </c>
      <c r="C70" s="5"/>
      <c r="D70" s="5">
        <f ca="1">YEAR(TODAY())-3</f>
        <v>2019</v>
      </c>
      <c r="E70" s="45">
        <v>1000</v>
      </c>
      <c r="F70" s="53">
        <v>30000</v>
      </c>
    </row>
    <row r="71" spans="1:6" ht="15" customHeight="1" x14ac:dyDescent="0.35">
      <c r="A71" s="22" t="s">
        <v>481</v>
      </c>
      <c r="C71" s="5"/>
      <c r="D71" s="5">
        <f ca="1">YEAR(TODAY())-2</f>
        <v>2020</v>
      </c>
      <c r="E71" s="5">
        <v>900</v>
      </c>
      <c r="F71" s="52">
        <v>25000</v>
      </c>
    </row>
    <row r="72" spans="1:6" ht="15" customHeight="1" x14ac:dyDescent="0.35">
      <c r="A72" s="22" t="s">
        <v>480</v>
      </c>
      <c r="C72" s="5"/>
      <c r="D72" s="5">
        <f ca="1">YEAR(TODAY())-1</f>
        <v>2021</v>
      </c>
      <c r="E72" s="45">
        <v>1000</v>
      </c>
      <c r="F72" s="53">
        <v>5000</v>
      </c>
    </row>
    <row r="73" spans="1:6" ht="15" customHeight="1" x14ac:dyDescent="0.35">
      <c r="A73" s="22" t="s">
        <v>479</v>
      </c>
      <c r="C73" s="5"/>
      <c r="D73" s="5">
        <f ca="1">YEAR(TODAY())</f>
        <v>2022</v>
      </c>
      <c r="E73" s="5">
        <v>1200</v>
      </c>
      <c r="F73" s="52">
        <v>8000</v>
      </c>
    </row>
    <row r="74" spans="1:6" ht="15" customHeight="1" x14ac:dyDescent="0.35">
      <c r="A74" s="11" t="s">
        <v>167</v>
      </c>
      <c r="C74" s="5"/>
      <c r="D74" s="5"/>
      <c r="E74" s="5"/>
      <c r="F74" s="5"/>
    </row>
  </sheetData>
  <phoneticPr fontId="2"/>
  <hyperlinks>
    <hyperlink ref="A73" r:id="rId1" tooltip="Office で利用可能なグラフの種類について Web を参照するときに選択します" xr:uid="{00000000-0004-0000-0900-000000000000}"/>
    <hyperlink ref="A72" r:id="rId2" tooltip="第 2 軸を持つ複合グラフの作成について Web を参照するときに選択します" xr:uid="{00000000-0004-0000-0900-000001000000}"/>
    <hyperlink ref="A71" r:id="rId3" tooltip="最初から最後までのグラフの作成について Web を参照するときに選択します" xr:uid="{00000000-0004-0000-0900-000002000000}"/>
  </hyperlinks>
  <pageMargins left="0.7" right="0.7" top="0.75" bottom="0.75" header="0.3" footer="0.3"/>
  <pageSetup paperSize="9" orientation="landscape" r:id="rId4"/>
  <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5"/>
  <sheetViews>
    <sheetView showGridLines="0" zoomScaleNormal="100" zoomScalePageLayoutView="125" workbookViewId="0"/>
  </sheetViews>
  <sheetFormatPr defaultColWidth="10" defaultRowHeight="15" customHeight="1" x14ac:dyDescent="0.35"/>
  <cols>
    <col min="1" max="1" width="14.33203125" style="11" customWidth="1"/>
    <col min="2" max="2" width="69.5" style="5" customWidth="1"/>
    <col min="3" max="3" width="15.58203125" style="10" bestFit="1" customWidth="1"/>
    <col min="4" max="4" width="15.83203125" style="10" customWidth="1"/>
    <col min="5" max="5" width="9.83203125" style="10" customWidth="1"/>
    <col min="6" max="6" width="11.33203125" style="10" customWidth="1"/>
    <col min="7" max="16384" width="10" style="10"/>
  </cols>
  <sheetData>
    <row r="1" spans="1:7" ht="60" customHeight="1" x14ac:dyDescent="0.35">
      <c r="A1" s="11" t="s">
        <v>536</v>
      </c>
      <c r="C1" s="5"/>
      <c r="D1" s="5"/>
      <c r="E1" s="5"/>
      <c r="F1" s="5"/>
    </row>
    <row r="2" spans="1:7" ht="15" customHeight="1" x14ac:dyDescent="0.35">
      <c r="A2" s="11" t="s">
        <v>535</v>
      </c>
      <c r="C2" s="5"/>
      <c r="D2" s="5"/>
      <c r="E2" s="5"/>
      <c r="F2" s="5"/>
    </row>
    <row r="3" spans="1:7" ht="15" customHeight="1" x14ac:dyDescent="0.35">
      <c r="A3" s="11" t="s">
        <v>534</v>
      </c>
      <c r="C3" s="41" t="s">
        <v>484</v>
      </c>
      <c r="D3" s="41" t="s">
        <v>520</v>
      </c>
      <c r="E3" s="41" t="s">
        <v>244</v>
      </c>
      <c r="F3" s="41" t="s">
        <v>186</v>
      </c>
    </row>
    <row r="4" spans="1:7" ht="15" customHeight="1" x14ac:dyDescent="0.55000000000000004">
      <c r="A4" s="11" t="s">
        <v>533</v>
      </c>
      <c r="C4" s="40">
        <f ca="1">TODAY()-57</f>
        <v>44563</v>
      </c>
      <c r="D4" s="41" t="s">
        <v>516</v>
      </c>
      <c r="E4" s="41" t="s">
        <v>515</v>
      </c>
      <c r="F4" s="56">
        <v>1400</v>
      </c>
    </row>
    <row r="5" spans="1:7" s="18" customFormat="1" ht="15" customHeight="1" x14ac:dyDescent="0.55000000000000004">
      <c r="A5" s="11" t="s">
        <v>532</v>
      </c>
      <c r="B5" s="5"/>
      <c r="C5" s="40">
        <f ca="1">TODAY()-52</f>
        <v>44568</v>
      </c>
      <c r="D5" s="41" t="s">
        <v>357</v>
      </c>
      <c r="E5" s="41" t="s">
        <v>511</v>
      </c>
      <c r="F5" s="56">
        <v>1010</v>
      </c>
    </row>
    <row r="6" spans="1:7" s="18" customFormat="1" ht="15" customHeight="1" x14ac:dyDescent="0.55000000000000004">
      <c r="A6" s="11" t="s">
        <v>531</v>
      </c>
      <c r="B6" s="5"/>
      <c r="C6" s="40">
        <f ca="1">TODAY()-35</f>
        <v>44585</v>
      </c>
      <c r="D6" s="41" t="s">
        <v>516</v>
      </c>
      <c r="E6" s="41" t="s">
        <v>515</v>
      </c>
      <c r="F6" s="56">
        <v>750</v>
      </c>
    </row>
    <row r="7" spans="1:7" s="18" customFormat="1" ht="15" customHeight="1" x14ac:dyDescent="0.55000000000000004">
      <c r="A7" s="11" t="s">
        <v>530</v>
      </c>
      <c r="B7" s="5"/>
      <c r="C7" s="40">
        <f ca="1">TODAY()-31</f>
        <v>44589</v>
      </c>
      <c r="D7" s="41" t="s">
        <v>357</v>
      </c>
      <c r="E7" s="41" t="s">
        <v>512</v>
      </c>
      <c r="F7" s="56">
        <v>510</v>
      </c>
    </row>
    <row r="8" spans="1:7" s="18" customFormat="1" ht="15" customHeight="1" x14ac:dyDescent="0.55000000000000004">
      <c r="A8" s="11" t="s">
        <v>498</v>
      </c>
      <c r="B8" s="5"/>
      <c r="C8" s="40">
        <f ca="1">TODAY()-11</f>
        <v>44609</v>
      </c>
      <c r="D8" s="41" t="s">
        <v>513</v>
      </c>
      <c r="E8" s="41" t="s">
        <v>512</v>
      </c>
      <c r="F8" s="56">
        <v>1600</v>
      </c>
    </row>
    <row r="9" spans="1:7" s="18" customFormat="1" ht="15" customHeight="1" x14ac:dyDescent="0.55000000000000004">
      <c r="A9" s="11"/>
      <c r="B9" s="5"/>
      <c r="C9" s="40">
        <f ca="1">TODAY()</f>
        <v>44620</v>
      </c>
      <c r="D9" s="41" t="s">
        <v>354</v>
      </c>
      <c r="E9" s="41" t="s">
        <v>511</v>
      </c>
      <c r="F9" s="56">
        <v>680</v>
      </c>
    </row>
    <row r="10" spans="1:7" s="18" customFormat="1" ht="15" customHeight="1" x14ac:dyDescent="0.35">
      <c r="A10" s="11"/>
      <c r="B10" s="5"/>
      <c r="C10" s="5"/>
      <c r="D10" s="5"/>
      <c r="E10" s="5"/>
      <c r="F10" s="5"/>
    </row>
    <row r="11" spans="1:7" s="18" customFormat="1" x14ac:dyDescent="0.35">
      <c r="A11" s="11"/>
      <c r="B11" s="5"/>
      <c r="E11" s="59" t="s">
        <v>529</v>
      </c>
      <c r="F11" s="41" t="s">
        <v>528</v>
      </c>
      <c r="G11" s="41"/>
    </row>
    <row r="12" spans="1:7" s="18" customFormat="1" x14ac:dyDescent="0.35">
      <c r="A12" s="11"/>
      <c r="B12" s="5"/>
      <c r="E12" s="58" t="s">
        <v>512</v>
      </c>
      <c r="F12" s="57">
        <v>2110</v>
      </c>
      <c r="G12" s="41"/>
    </row>
    <row r="13" spans="1:7" s="18" customFormat="1" x14ac:dyDescent="0.35">
      <c r="A13" s="11"/>
      <c r="B13" s="5"/>
      <c r="E13" s="58" t="s">
        <v>515</v>
      </c>
      <c r="F13" s="57">
        <v>2150</v>
      </c>
      <c r="G13" s="41"/>
    </row>
    <row r="14" spans="1:7" s="18" customFormat="1" x14ac:dyDescent="0.35">
      <c r="A14" s="11"/>
      <c r="B14" s="5"/>
      <c r="E14" s="58" t="s">
        <v>511</v>
      </c>
      <c r="F14" s="57">
        <v>1690</v>
      </c>
      <c r="G14" s="41"/>
    </row>
    <row r="15" spans="1:7" s="18" customFormat="1" x14ac:dyDescent="0.35">
      <c r="A15" s="11"/>
      <c r="B15" s="5"/>
      <c r="E15" s="58" t="s">
        <v>527</v>
      </c>
      <c r="F15" s="57">
        <v>5950</v>
      </c>
      <c r="G15" s="41"/>
    </row>
    <row r="16" spans="1:7" s="18" customFormat="1" x14ac:dyDescent="0.35">
      <c r="A16" s="11"/>
      <c r="B16" s="5"/>
      <c r="C16" s="5"/>
      <c r="D16" s="5"/>
      <c r="E16" s="41"/>
      <c r="F16" s="41"/>
      <c r="G16" s="41"/>
    </row>
    <row r="17" spans="1:7" s="18" customFormat="1" x14ac:dyDescent="0.35">
      <c r="A17" s="11"/>
      <c r="B17" s="5"/>
      <c r="C17" s="5"/>
      <c r="D17" s="5"/>
      <c r="E17" s="41"/>
      <c r="F17" s="41"/>
      <c r="G17" s="41"/>
    </row>
    <row r="18" spans="1:7" s="18" customFormat="1" x14ac:dyDescent="0.35">
      <c r="A18" s="11"/>
      <c r="B18" s="5"/>
      <c r="C18" s="5"/>
      <c r="D18" s="5"/>
      <c r="E18" s="41"/>
      <c r="F18" s="41"/>
      <c r="G18" s="41"/>
    </row>
    <row r="19" spans="1:7" s="18" customFormat="1" x14ac:dyDescent="0.35">
      <c r="A19" s="11"/>
      <c r="B19" s="5"/>
      <c r="C19" s="5"/>
      <c r="D19" s="5"/>
      <c r="E19" s="41"/>
      <c r="F19" s="41"/>
      <c r="G19" s="41"/>
    </row>
    <row r="20" spans="1:7" s="18" customFormat="1" x14ac:dyDescent="0.35">
      <c r="A20" s="11"/>
      <c r="B20" s="5"/>
      <c r="C20" s="5"/>
      <c r="D20" s="5"/>
      <c r="E20" s="41"/>
      <c r="F20" s="41"/>
      <c r="G20" s="41"/>
    </row>
    <row r="21" spans="1:7" s="18" customFormat="1" x14ac:dyDescent="0.35">
      <c r="A21" s="11"/>
      <c r="B21" s="5"/>
      <c r="C21" s="5"/>
      <c r="D21" s="5"/>
      <c r="E21" s="41"/>
      <c r="F21" s="41"/>
      <c r="G21" s="41"/>
    </row>
    <row r="22" spans="1:7" s="18" customFormat="1" x14ac:dyDescent="0.35">
      <c r="A22" s="11"/>
      <c r="B22" s="5"/>
      <c r="C22" s="5"/>
      <c r="D22" s="5"/>
      <c r="E22" s="41"/>
      <c r="F22" s="41"/>
      <c r="G22" s="41"/>
    </row>
    <row r="23" spans="1:7" s="18" customFormat="1" x14ac:dyDescent="0.35">
      <c r="A23" s="11"/>
      <c r="B23" s="5"/>
      <c r="C23" s="5"/>
      <c r="D23" s="5"/>
      <c r="E23" s="41"/>
      <c r="F23" s="41"/>
      <c r="G23" s="41"/>
    </row>
    <row r="24" spans="1:7" s="18" customFormat="1" x14ac:dyDescent="0.35">
      <c r="A24" s="11"/>
      <c r="B24" s="5"/>
      <c r="C24" s="5"/>
      <c r="D24" s="5"/>
      <c r="E24" s="41"/>
      <c r="F24" s="41"/>
      <c r="G24" s="41"/>
    </row>
    <row r="25" spans="1:7" x14ac:dyDescent="0.35">
      <c r="C25" s="5"/>
      <c r="D25" s="5"/>
      <c r="E25" s="41"/>
      <c r="F25" s="41"/>
      <c r="G25" s="41"/>
    </row>
    <row r="26" spans="1:7" x14ac:dyDescent="0.35">
      <c r="C26" s="5"/>
      <c r="D26" s="5"/>
      <c r="E26" s="41"/>
      <c r="F26" s="41"/>
      <c r="G26" s="41"/>
    </row>
    <row r="27" spans="1:7" x14ac:dyDescent="0.35">
      <c r="C27" s="5"/>
      <c r="D27" s="5"/>
      <c r="E27" s="41"/>
      <c r="F27" s="41"/>
      <c r="G27" s="41"/>
    </row>
    <row r="28" spans="1:7" x14ac:dyDescent="0.35">
      <c r="C28" s="5"/>
      <c r="D28" s="5"/>
      <c r="E28" s="41"/>
      <c r="F28" s="41"/>
      <c r="G28" s="41"/>
    </row>
    <row r="29" spans="1:7" ht="15" customHeight="1" x14ac:dyDescent="0.35">
      <c r="A29" s="11" t="s">
        <v>526</v>
      </c>
      <c r="C29" s="5"/>
      <c r="D29" s="5"/>
      <c r="E29" s="5"/>
      <c r="F29" s="5"/>
    </row>
    <row r="30" spans="1:7" ht="15" customHeight="1" x14ac:dyDescent="0.35">
      <c r="A30" s="11" t="s">
        <v>525</v>
      </c>
      <c r="C30" s="5"/>
      <c r="D30" s="5"/>
      <c r="E30" s="5"/>
      <c r="F30" s="5"/>
    </row>
    <row r="31" spans="1:7" ht="15" customHeight="1" x14ac:dyDescent="0.35">
      <c r="A31" s="11" t="s">
        <v>524</v>
      </c>
      <c r="C31" s="5"/>
      <c r="D31" s="5"/>
      <c r="E31" s="5"/>
      <c r="F31" s="5"/>
    </row>
    <row r="32" spans="1:7" ht="15" customHeight="1" x14ac:dyDescent="0.35">
      <c r="A32" s="11" t="s">
        <v>523</v>
      </c>
      <c r="C32" s="5"/>
      <c r="D32" s="5"/>
      <c r="E32" s="5"/>
      <c r="F32" s="5"/>
    </row>
    <row r="33" spans="1:6" ht="15" customHeight="1" x14ac:dyDescent="0.35">
      <c r="A33" s="11" t="s">
        <v>522</v>
      </c>
      <c r="C33" s="5"/>
      <c r="D33" s="5"/>
      <c r="E33" s="5"/>
      <c r="F33" s="5"/>
    </row>
    <row r="34" spans="1:6" ht="15" customHeight="1" x14ac:dyDescent="0.35">
      <c r="A34" s="11" t="s">
        <v>521</v>
      </c>
      <c r="C34" s="41" t="s">
        <v>484</v>
      </c>
      <c r="D34" s="41" t="s">
        <v>520</v>
      </c>
      <c r="E34" s="41" t="s">
        <v>244</v>
      </c>
      <c r="F34" s="41" t="s">
        <v>186</v>
      </c>
    </row>
    <row r="35" spans="1:6" ht="15" customHeight="1" x14ac:dyDescent="0.55000000000000004">
      <c r="A35" s="12" t="s">
        <v>519</v>
      </c>
      <c r="C35" s="40">
        <f ca="1">TODAY()-57</f>
        <v>44563</v>
      </c>
      <c r="D35" s="41" t="s">
        <v>516</v>
      </c>
      <c r="E35" s="41" t="s">
        <v>515</v>
      </c>
      <c r="F35" s="56">
        <v>1400</v>
      </c>
    </row>
    <row r="36" spans="1:6" ht="15" customHeight="1" x14ac:dyDescent="0.55000000000000004">
      <c r="A36" s="12" t="s">
        <v>518</v>
      </c>
      <c r="C36" s="40">
        <f ca="1">TODAY()-52</f>
        <v>44568</v>
      </c>
      <c r="D36" s="41" t="s">
        <v>357</v>
      </c>
      <c r="E36" s="41" t="s">
        <v>511</v>
      </c>
      <c r="F36" s="56">
        <v>1010</v>
      </c>
    </row>
    <row r="37" spans="1:6" ht="15" customHeight="1" x14ac:dyDescent="0.55000000000000004">
      <c r="A37" s="11" t="s">
        <v>517</v>
      </c>
      <c r="C37" s="40">
        <f ca="1">TODAY()-35</f>
        <v>44585</v>
      </c>
      <c r="D37" s="41" t="s">
        <v>516</v>
      </c>
      <c r="E37" s="41" t="s">
        <v>515</v>
      </c>
      <c r="F37" s="56">
        <v>750</v>
      </c>
    </row>
    <row r="38" spans="1:6" ht="15" customHeight="1" x14ac:dyDescent="0.55000000000000004">
      <c r="A38" s="11" t="s">
        <v>514</v>
      </c>
      <c r="C38" s="40">
        <f ca="1">TODAY()-31</f>
        <v>44589</v>
      </c>
      <c r="D38" s="41" t="s">
        <v>357</v>
      </c>
      <c r="E38" s="41" t="s">
        <v>512</v>
      </c>
      <c r="F38" s="56">
        <v>510</v>
      </c>
    </row>
    <row r="39" spans="1:6" ht="15" customHeight="1" x14ac:dyDescent="0.55000000000000004">
      <c r="C39" s="40">
        <f ca="1">TODAY()-11</f>
        <v>44609</v>
      </c>
      <c r="D39" s="41" t="s">
        <v>513</v>
      </c>
      <c r="E39" s="41" t="s">
        <v>512</v>
      </c>
      <c r="F39" s="56">
        <v>1600</v>
      </c>
    </row>
    <row r="40" spans="1:6" ht="15" customHeight="1" x14ac:dyDescent="0.55000000000000004">
      <c r="C40" s="40">
        <f ca="1">TODAY()</f>
        <v>44620</v>
      </c>
      <c r="D40" s="41" t="s">
        <v>354</v>
      </c>
      <c r="E40" s="41" t="s">
        <v>511</v>
      </c>
      <c r="F40" s="56">
        <v>680</v>
      </c>
    </row>
    <row r="41" spans="1:6" ht="15" customHeight="1" x14ac:dyDescent="0.35">
      <c r="C41" s="5"/>
      <c r="D41" s="5"/>
      <c r="E41" s="5"/>
      <c r="F41" s="5"/>
    </row>
    <row r="42" spans="1:6" ht="15" customHeight="1" x14ac:dyDescent="0.35">
      <c r="C42" s="5"/>
      <c r="D42" s="5"/>
      <c r="E42" s="5"/>
      <c r="F42" s="5"/>
    </row>
    <row r="43" spans="1:6" ht="15" customHeight="1" x14ac:dyDescent="0.35">
      <c r="C43" s="5"/>
      <c r="D43" s="5"/>
      <c r="E43" s="5"/>
      <c r="F43" s="5"/>
    </row>
    <row r="44" spans="1:6" ht="15" customHeight="1" x14ac:dyDescent="0.35">
      <c r="C44" s="5"/>
      <c r="D44" s="5"/>
      <c r="E44" s="5"/>
      <c r="F44" s="5"/>
    </row>
    <row r="45" spans="1:6" ht="15" customHeight="1" x14ac:dyDescent="0.35">
      <c r="C45" s="5"/>
      <c r="D45" s="5"/>
      <c r="E45" s="5"/>
      <c r="F45" s="5"/>
    </row>
    <row r="46" spans="1:6" ht="15" customHeight="1" x14ac:dyDescent="0.35">
      <c r="C46" s="5"/>
      <c r="D46" s="5"/>
      <c r="E46" s="5"/>
      <c r="F46" s="5"/>
    </row>
    <row r="47" spans="1:6" ht="15" customHeight="1" x14ac:dyDescent="0.35">
      <c r="C47" s="5"/>
      <c r="D47" s="5"/>
      <c r="E47" s="5"/>
      <c r="F47" s="5"/>
    </row>
    <row r="48" spans="1:6" ht="15" customHeight="1" x14ac:dyDescent="0.35">
      <c r="C48" s="5"/>
      <c r="D48" s="5"/>
      <c r="E48" s="5"/>
      <c r="F48" s="5"/>
    </row>
    <row r="49" spans="1:6" ht="15" customHeight="1" x14ac:dyDescent="0.35">
      <c r="C49" s="5"/>
      <c r="D49" s="5"/>
      <c r="E49" s="5"/>
      <c r="F49" s="5"/>
    </row>
    <row r="50" spans="1:6" ht="15" customHeight="1" x14ac:dyDescent="0.35">
      <c r="C50" s="5"/>
      <c r="D50" s="5"/>
      <c r="E50" s="5"/>
      <c r="F50" s="5"/>
    </row>
    <row r="51" spans="1:6" ht="15" customHeight="1" x14ac:dyDescent="0.35">
      <c r="C51" s="5"/>
      <c r="D51" s="5"/>
      <c r="E51" s="5"/>
      <c r="F51" s="5"/>
    </row>
    <row r="52" spans="1:6" ht="15" customHeight="1" x14ac:dyDescent="0.35">
      <c r="C52" s="5"/>
      <c r="D52" s="5"/>
      <c r="E52" s="5"/>
      <c r="F52" s="5"/>
    </row>
    <row r="53" spans="1:6" ht="15" customHeight="1" x14ac:dyDescent="0.35">
      <c r="C53" s="5"/>
      <c r="D53" s="5"/>
      <c r="E53" s="5"/>
      <c r="F53" s="5"/>
    </row>
    <row r="54" spans="1:6" ht="15" customHeight="1" x14ac:dyDescent="0.35">
      <c r="C54" s="5"/>
      <c r="D54" s="5"/>
      <c r="E54" s="5"/>
      <c r="F54" s="5"/>
    </row>
    <row r="55" spans="1:6" ht="15" customHeight="1" x14ac:dyDescent="0.35">
      <c r="C55" s="5"/>
      <c r="D55" s="5"/>
      <c r="E55" s="5"/>
      <c r="F55" s="5"/>
    </row>
    <row r="56" spans="1:6" ht="15" customHeight="1" x14ac:dyDescent="0.35">
      <c r="C56" s="5"/>
      <c r="D56" s="5"/>
      <c r="E56" s="5"/>
      <c r="F56" s="5"/>
    </row>
    <row r="57" spans="1:6" ht="15" customHeight="1" x14ac:dyDescent="0.35">
      <c r="C57" s="5"/>
      <c r="D57" s="5"/>
      <c r="E57" s="5"/>
      <c r="F57" s="5"/>
    </row>
    <row r="58" spans="1:6" ht="15" customHeight="1" x14ac:dyDescent="0.35">
      <c r="C58" s="5"/>
      <c r="D58" s="5"/>
      <c r="E58" s="5"/>
      <c r="F58" s="5"/>
    </row>
    <row r="59" spans="1:6" ht="15" customHeight="1" x14ac:dyDescent="0.35">
      <c r="C59" s="5"/>
      <c r="D59" s="5"/>
      <c r="E59" s="5"/>
      <c r="F59" s="5"/>
    </row>
    <row r="60" spans="1:6" ht="15" customHeight="1" x14ac:dyDescent="0.35">
      <c r="C60" s="5"/>
      <c r="D60" s="5"/>
      <c r="E60" s="5"/>
      <c r="F60" s="5"/>
    </row>
    <row r="61" spans="1:6" ht="15" customHeight="1" x14ac:dyDescent="0.35">
      <c r="C61" s="5"/>
      <c r="D61" s="5"/>
      <c r="E61" s="5"/>
      <c r="F61" s="5"/>
    </row>
    <row r="62" spans="1:6" ht="15" customHeight="1" x14ac:dyDescent="0.35">
      <c r="A62" s="11" t="s">
        <v>172</v>
      </c>
    </row>
    <row r="63" spans="1:6" ht="15" customHeight="1" x14ac:dyDescent="0.35">
      <c r="A63" s="22" t="s">
        <v>510</v>
      </c>
    </row>
    <row r="64" spans="1:6" ht="15" customHeight="1" x14ac:dyDescent="0.35">
      <c r="A64" s="22" t="s">
        <v>509</v>
      </c>
    </row>
    <row r="65" spans="1:1" ht="15" customHeight="1" x14ac:dyDescent="0.35">
      <c r="A65" s="11" t="s">
        <v>167</v>
      </c>
    </row>
  </sheetData>
  <phoneticPr fontId="2"/>
  <hyperlinks>
    <hyperlink ref="A64" r:id="rId2" tooltip="フィールド リストを使用してピボットテーブルのフィールドを配置する方法について Web を参照するときに選択します" xr:uid="{00000000-0004-0000-0A00-000000000000}"/>
    <hyperlink ref="A63" r:id="rId3" tooltip="ピボットテーブルを作成してワークシート データを分析する方法について Web を参照するときに選択します" xr:uid="{00000000-0004-0000-0A00-000001000000}"/>
  </hyperlinks>
  <pageMargins left="0.7" right="0.7" top="0.75" bottom="0.75" header="0.3" footer="0.3"/>
  <pageSetup paperSize="9" orientation="landscape" r:id="rId4"/>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7"/>
  <sheetViews>
    <sheetView showGridLines="0" zoomScaleNormal="100" workbookViewId="0"/>
  </sheetViews>
  <sheetFormatPr defaultColWidth="10" defaultRowHeight="15" customHeight="1" x14ac:dyDescent="0.35"/>
  <cols>
    <col min="1" max="1" width="10" style="11"/>
    <col min="2" max="2" width="107.08203125" style="5" customWidth="1"/>
    <col min="3" max="16384" width="10" style="5"/>
  </cols>
  <sheetData>
    <row r="1" spans="1:2" ht="60" customHeight="1" x14ac:dyDescent="0.35">
      <c r="A1" s="11" t="s">
        <v>542</v>
      </c>
    </row>
    <row r="2" spans="1:2" s="62" customFormat="1" ht="15" customHeight="1" x14ac:dyDescent="0.35">
      <c r="A2" s="11" t="s">
        <v>541</v>
      </c>
      <c r="B2" s="5"/>
    </row>
    <row r="3" spans="1:2" s="62" customFormat="1" ht="15" customHeight="1" x14ac:dyDescent="0.35">
      <c r="A3" s="11" t="s">
        <v>540</v>
      </c>
      <c r="B3" s="5"/>
    </row>
    <row r="4" spans="1:2" s="62" customFormat="1" ht="15" customHeight="1" x14ac:dyDescent="0.35">
      <c r="A4" s="63" t="s">
        <v>539</v>
      </c>
      <c r="B4" s="5"/>
    </row>
    <row r="5" spans="1:2" s="61" customFormat="1" ht="15" customHeight="1" x14ac:dyDescent="0.7">
      <c r="A5" s="12" t="s">
        <v>538</v>
      </c>
      <c r="B5" s="5"/>
    </row>
    <row r="6" spans="1:2" s="60" customFormat="1" ht="15" customHeight="1" x14ac:dyDescent="0.35">
      <c r="A6" s="22" t="s">
        <v>537</v>
      </c>
      <c r="B6" s="5"/>
    </row>
    <row r="7" spans="1:2" s="60" customFormat="1" ht="15" customHeight="1" x14ac:dyDescent="0.35">
      <c r="B7" s="5"/>
    </row>
  </sheetData>
  <phoneticPr fontId="2"/>
  <hyperlinks>
    <hyperlink ref="A5" r:id="rId1" tooltip="コミュニティの詳細を表示する場合に選択します" display="http://go.microsoft.com/fwlink/?LinkId=844969" xr:uid="{00000000-0004-0000-0B00-000000000000}"/>
    <hyperlink ref="A6" r:id="rId2" tooltip="その他の新機能の詳細を表示する場合に選択します" display="https://support.office.com/ja-jp/article/Windows-%e7%89%88-Excel-2016-%e3%81%ae%e6%96%b0%e6%a9%9f%e8%83%bd-5fdb9208-ff33-45b6-9e08-1f5cdb3a6c73?ui=ja-JP&amp;rs=ja-JP&amp;ad=JP" xr:uid="{00000000-0004-0000-0B00-000001000000}"/>
    <hyperlink ref="A4" r:id="rId3" tooltip="詳細情報を参照するときに選択します" xr:uid="{00000000-0004-0000-0B00-000002000000}"/>
  </hyperlinks>
  <pageMargins left="0.7" right="0.7" top="0.75" bottom="0.75" header="0.3" footer="0.3"/>
  <pageSetup paperSize="9" orientation="landscape"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C63"/>
  <sheetViews>
    <sheetView topLeftCell="A61" zoomScale="86" zoomScaleNormal="86" workbookViewId="0">
      <selection activeCell="AF6" sqref="AF6"/>
    </sheetView>
  </sheetViews>
  <sheetFormatPr defaultColWidth="9" defaultRowHeight="12" x14ac:dyDescent="0.55000000000000004"/>
  <cols>
    <col min="1" max="1" width="12.75" style="3" customWidth="1"/>
    <col min="2" max="2" width="9.58203125" style="3" customWidth="1"/>
    <col min="3" max="3" width="12.58203125" style="3" customWidth="1"/>
    <col min="4" max="4" width="16.33203125" style="3" customWidth="1"/>
    <col min="5" max="5" width="8.08203125" style="3" customWidth="1"/>
    <col min="6" max="6" width="6.58203125" style="3" customWidth="1"/>
    <col min="7" max="7" width="16.75" style="3" customWidth="1"/>
    <col min="8" max="10" width="10.08203125" style="3" customWidth="1"/>
    <col min="11" max="11" width="11.83203125" style="3" customWidth="1"/>
    <col min="12" max="12" width="17.5" style="3" customWidth="1"/>
    <col min="13" max="13" width="22.25" style="3" customWidth="1"/>
    <col min="14" max="14" width="44.33203125" style="3" customWidth="1"/>
    <col min="15" max="15" width="32.25" style="3" customWidth="1"/>
    <col min="16" max="16" width="37.08203125" style="3" customWidth="1"/>
    <col min="17" max="17" width="34" style="3" hidden="1" customWidth="1"/>
    <col min="18" max="18" width="29.33203125" style="3" hidden="1" customWidth="1"/>
    <col min="19" max="19" width="47.25" style="3" hidden="1" customWidth="1"/>
    <col min="20" max="20" width="17.33203125" style="3" customWidth="1"/>
    <col min="21" max="24" width="13" style="3" hidden="1" customWidth="1"/>
    <col min="25" max="25" width="28.25" style="3" hidden="1" customWidth="1"/>
    <col min="26" max="26" width="13" style="3" hidden="1" customWidth="1"/>
    <col min="27" max="27" width="9.08203125" style="3" hidden="1" customWidth="1"/>
    <col min="28" max="16384" width="9" style="3"/>
  </cols>
  <sheetData>
    <row r="1" spans="1:29" s="65" customFormat="1" ht="16.5" customHeight="1" thickBot="1" x14ac:dyDescent="0.6">
      <c r="U1" s="66"/>
      <c r="V1" s="66"/>
      <c r="W1" s="66"/>
      <c r="X1" s="71"/>
      <c r="Y1" s="394"/>
      <c r="Z1" s="394"/>
      <c r="AA1" s="95"/>
    </row>
    <row r="2" spans="1:29" s="65" customFormat="1" ht="26.25" customHeight="1" x14ac:dyDescent="0.3">
      <c r="A2" s="395" t="s">
        <v>556</v>
      </c>
      <c r="B2" s="395"/>
      <c r="C2" s="395"/>
      <c r="D2" s="395"/>
      <c r="E2" s="395"/>
      <c r="F2" s="395"/>
      <c r="G2" s="395"/>
      <c r="H2" s="395"/>
      <c r="I2" s="395"/>
      <c r="J2" s="395"/>
      <c r="K2" s="395"/>
      <c r="L2" s="395"/>
      <c r="M2" s="395"/>
      <c r="N2" s="395"/>
      <c r="O2" s="395"/>
      <c r="P2" s="395"/>
      <c r="Q2" s="395"/>
      <c r="R2" s="395"/>
      <c r="S2" s="395"/>
      <c r="T2" s="395"/>
      <c r="U2" s="396"/>
      <c r="V2" s="396"/>
      <c r="W2" s="396"/>
      <c r="X2" s="396"/>
      <c r="Y2" s="395"/>
      <c r="Z2" s="4"/>
      <c r="AA2" s="64"/>
      <c r="AB2" s="4"/>
      <c r="AC2" s="4"/>
    </row>
    <row r="3" spans="1:29" s="65" customFormat="1" ht="31.5" customHeight="1" x14ac:dyDescent="0.3">
      <c r="A3" s="391"/>
      <c r="B3" s="391"/>
      <c r="C3" s="391"/>
      <c r="D3" s="391"/>
      <c r="E3" s="391"/>
      <c r="F3" s="391"/>
      <c r="G3" s="391"/>
      <c r="H3" s="391"/>
      <c r="I3" s="391"/>
      <c r="J3" s="391"/>
      <c r="K3" s="391"/>
      <c r="L3" s="391"/>
      <c r="M3" s="391"/>
      <c r="N3" s="391"/>
      <c r="O3" s="391"/>
      <c r="P3" s="397" t="s">
        <v>2791</v>
      </c>
      <c r="Q3" s="397"/>
      <c r="R3" s="397"/>
      <c r="S3" s="397"/>
      <c r="T3" s="397"/>
      <c r="U3" s="392"/>
      <c r="V3" s="392"/>
      <c r="W3" s="392"/>
      <c r="X3" s="392"/>
      <c r="Y3" s="391"/>
      <c r="Z3" s="4"/>
      <c r="AA3" s="64"/>
      <c r="AB3" s="4"/>
      <c r="AC3" s="4"/>
    </row>
    <row r="4" spans="1:29" s="65" customFormat="1" ht="27" customHeight="1" x14ac:dyDescent="0.55000000000000004">
      <c r="D4" s="67"/>
      <c r="O4" s="393" t="s">
        <v>645</v>
      </c>
      <c r="P4" s="393"/>
      <c r="Q4" s="393"/>
      <c r="R4" s="393"/>
      <c r="S4" s="393"/>
      <c r="T4" s="72"/>
      <c r="U4" s="73"/>
      <c r="V4" s="73"/>
      <c r="W4" s="73"/>
      <c r="X4" s="73"/>
      <c r="Y4" s="393"/>
      <c r="Z4" s="393"/>
      <c r="AA4" s="74"/>
      <c r="AB4" s="75"/>
      <c r="AC4" s="75"/>
    </row>
    <row r="5" spans="1:29" s="65" customFormat="1" ht="55.5" customHeight="1" x14ac:dyDescent="0.55000000000000004">
      <c r="A5" s="76" t="s">
        <v>0</v>
      </c>
      <c r="B5" s="76" t="s">
        <v>1</v>
      </c>
      <c r="C5" s="77" t="s">
        <v>136</v>
      </c>
      <c r="D5" s="78" t="s">
        <v>16</v>
      </c>
      <c r="E5" s="77" t="s">
        <v>4</v>
      </c>
      <c r="F5" s="76" t="s">
        <v>2</v>
      </c>
      <c r="G5" s="79" t="s">
        <v>543</v>
      </c>
      <c r="H5" s="77" t="s">
        <v>3</v>
      </c>
      <c r="I5" s="77" t="s">
        <v>581</v>
      </c>
      <c r="J5" s="77" t="s">
        <v>557</v>
      </c>
      <c r="K5" s="77" t="s">
        <v>5</v>
      </c>
      <c r="L5" s="77" t="s">
        <v>137</v>
      </c>
      <c r="M5" s="77" t="s">
        <v>6</v>
      </c>
      <c r="N5" s="77" t="s">
        <v>558</v>
      </c>
      <c r="O5" s="77" t="s">
        <v>7</v>
      </c>
      <c r="P5" s="77" t="s">
        <v>138</v>
      </c>
      <c r="Q5" s="77" t="s">
        <v>8</v>
      </c>
      <c r="R5" s="77" t="s">
        <v>9</v>
      </c>
      <c r="S5" s="77" t="s">
        <v>10</v>
      </c>
      <c r="T5" s="77" t="s">
        <v>161</v>
      </c>
      <c r="U5" s="80" t="s">
        <v>558</v>
      </c>
      <c r="V5" s="80" t="s">
        <v>11</v>
      </c>
      <c r="W5" s="80" t="s">
        <v>12</v>
      </c>
      <c r="X5" s="80" t="s">
        <v>13</v>
      </c>
      <c r="Y5" s="77" t="s">
        <v>159</v>
      </c>
      <c r="Z5" s="77" t="s">
        <v>14</v>
      </c>
      <c r="AA5" s="96" t="s">
        <v>15</v>
      </c>
    </row>
    <row r="6" spans="1:29" s="83" customFormat="1" ht="37.5" customHeight="1" x14ac:dyDescent="0.55000000000000004">
      <c r="A6" s="81"/>
      <c r="B6" s="81"/>
      <c r="C6" s="82"/>
      <c r="D6" s="82"/>
      <c r="E6" s="81"/>
      <c r="F6" s="81"/>
      <c r="G6" s="81"/>
      <c r="H6" s="81"/>
      <c r="I6" s="81"/>
      <c r="J6" s="81"/>
      <c r="K6" s="81"/>
      <c r="L6" s="81"/>
      <c r="M6" s="81"/>
      <c r="N6" s="81"/>
      <c r="O6" s="81"/>
      <c r="P6" s="1"/>
      <c r="Q6" s="1"/>
      <c r="R6" s="1"/>
      <c r="S6" s="1"/>
      <c r="T6" s="93" t="s">
        <v>139</v>
      </c>
      <c r="U6" s="1"/>
      <c r="V6" s="1"/>
      <c r="W6" s="1"/>
      <c r="X6" s="1"/>
      <c r="Y6" s="82"/>
      <c r="Z6" s="82"/>
      <c r="AA6" s="94"/>
    </row>
    <row r="7" spans="1:29" s="70" customFormat="1" ht="66.75" customHeight="1" x14ac:dyDescent="0.55000000000000004">
      <c r="A7" s="1" t="s">
        <v>559</v>
      </c>
      <c r="B7" s="1">
        <v>34</v>
      </c>
      <c r="C7" s="1"/>
      <c r="D7" s="1"/>
      <c r="E7" s="1" t="s">
        <v>17</v>
      </c>
      <c r="F7" s="1">
        <v>1</v>
      </c>
      <c r="G7" s="1"/>
      <c r="H7" s="84">
        <v>42913</v>
      </c>
      <c r="I7" s="84"/>
      <c r="J7" s="84" t="s">
        <v>560</v>
      </c>
      <c r="K7" s="1" t="s">
        <v>547</v>
      </c>
      <c r="L7" s="1" t="s">
        <v>140</v>
      </c>
      <c r="M7" s="84" t="s">
        <v>18</v>
      </c>
      <c r="N7" s="84" t="s">
        <v>19</v>
      </c>
      <c r="O7" s="84" t="s">
        <v>20</v>
      </c>
      <c r="P7" s="84" t="s">
        <v>21</v>
      </c>
      <c r="Q7" s="84" t="s">
        <v>19</v>
      </c>
      <c r="R7" s="84" t="s">
        <v>22</v>
      </c>
      <c r="S7" s="84" t="s">
        <v>23</v>
      </c>
      <c r="T7" s="1"/>
      <c r="U7" s="1"/>
      <c r="V7" s="1"/>
      <c r="W7" s="1"/>
      <c r="X7" s="1"/>
      <c r="Y7" s="1"/>
      <c r="Z7" s="1"/>
      <c r="AA7" s="86"/>
    </row>
    <row r="8" spans="1:29" s="70" customFormat="1" ht="216.75" customHeight="1" x14ac:dyDescent="0.55000000000000004">
      <c r="A8" s="1" t="s">
        <v>559</v>
      </c>
      <c r="B8" s="1">
        <v>40</v>
      </c>
      <c r="C8" s="1"/>
      <c r="D8" s="2"/>
      <c r="E8" s="1" t="s">
        <v>17</v>
      </c>
      <c r="F8" s="1">
        <v>1</v>
      </c>
      <c r="G8" s="1"/>
      <c r="H8" s="84">
        <v>42913</v>
      </c>
      <c r="I8" s="84"/>
      <c r="J8" s="84" t="s">
        <v>561</v>
      </c>
      <c r="K8" s="1" t="s">
        <v>548</v>
      </c>
      <c r="L8" s="1" t="s">
        <v>141</v>
      </c>
      <c r="M8" s="84" t="s">
        <v>24</v>
      </c>
      <c r="N8" s="84" t="s">
        <v>25</v>
      </c>
      <c r="O8" s="84" t="s">
        <v>26</v>
      </c>
      <c r="P8" s="84" t="s">
        <v>27</v>
      </c>
      <c r="Q8" s="84" t="s">
        <v>25</v>
      </c>
      <c r="R8" s="84" t="s">
        <v>22</v>
      </c>
      <c r="S8" s="84" t="s">
        <v>23</v>
      </c>
      <c r="T8" s="1"/>
      <c r="U8" s="1"/>
      <c r="V8" s="1"/>
      <c r="W8" s="1"/>
      <c r="X8" s="1"/>
      <c r="Y8" s="1"/>
      <c r="Z8" s="1"/>
      <c r="AA8" s="86"/>
    </row>
    <row r="9" spans="1:29" s="70" customFormat="1" ht="107.25" customHeight="1" x14ac:dyDescent="0.55000000000000004">
      <c r="A9" s="1" t="s">
        <v>559</v>
      </c>
      <c r="B9" s="1">
        <v>41</v>
      </c>
      <c r="C9" s="1"/>
      <c r="D9" s="2"/>
      <c r="E9" s="1" t="s">
        <v>17</v>
      </c>
      <c r="F9" s="1">
        <v>1</v>
      </c>
      <c r="G9" s="1"/>
      <c r="H9" s="84">
        <v>42913</v>
      </c>
      <c r="I9" s="84"/>
      <c r="J9" s="84" t="s">
        <v>561</v>
      </c>
      <c r="K9" s="1" t="s">
        <v>544</v>
      </c>
      <c r="L9" s="1" t="s">
        <v>142</v>
      </c>
      <c r="M9" s="84" t="s">
        <v>28</v>
      </c>
      <c r="N9" s="84" t="s">
        <v>29</v>
      </c>
      <c r="O9" s="84" t="s">
        <v>30</v>
      </c>
      <c r="P9" s="84" t="s">
        <v>31</v>
      </c>
      <c r="Q9" s="84" t="s">
        <v>29</v>
      </c>
      <c r="R9" s="84" t="s">
        <v>22</v>
      </c>
      <c r="S9" s="84" t="s">
        <v>23</v>
      </c>
      <c r="T9" s="1"/>
      <c r="U9" s="1"/>
      <c r="V9" s="1"/>
      <c r="W9" s="1"/>
      <c r="X9" s="1"/>
      <c r="Y9" s="1"/>
      <c r="Z9" s="1"/>
      <c r="AA9" s="86"/>
    </row>
    <row r="10" spans="1:29" ht="114.75" customHeight="1" x14ac:dyDescent="0.55000000000000004">
      <c r="A10" s="1" t="s">
        <v>559</v>
      </c>
      <c r="B10" s="1">
        <v>44</v>
      </c>
      <c r="C10" s="2"/>
      <c r="D10" s="2"/>
      <c r="E10" s="1" t="s">
        <v>17</v>
      </c>
      <c r="F10" s="1">
        <v>1</v>
      </c>
      <c r="G10" s="1"/>
      <c r="H10" s="84">
        <v>42913</v>
      </c>
      <c r="I10" s="84"/>
      <c r="J10" s="84" t="s">
        <v>562</v>
      </c>
      <c r="K10" s="2" t="s">
        <v>549</v>
      </c>
      <c r="L10" s="1" t="s">
        <v>143</v>
      </c>
      <c r="M10" s="84" t="s">
        <v>32</v>
      </c>
      <c r="N10" s="84" t="s">
        <v>33</v>
      </c>
      <c r="O10" s="84" t="s">
        <v>34</v>
      </c>
      <c r="P10" s="84" t="s">
        <v>35</v>
      </c>
      <c r="Q10" s="1" t="s">
        <v>33</v>
      </c>
      <c r="R10" s="84" t="s">
        <v>22</v>
      </c>
      <c r="S10" s="84" t="s">
        <v>23</v>
      </c>
      <c r="T10" s="85"/>
      <c r="U10" s="1"/>
      <c r="V10" s="1"/>
      <c r="W10" s="1"/>
      <c r="X10" s="1"/>
      <c r="Y10" s="1"/>
      <c r="Z10" s="1"/>
      <c r="AA10" s="86"/>
    </row>
    <row r="11" spans="1:29" ht="252" customHeight="1" x14ac:dyDescent="0.55000000000000004">
      <c r="A11" s="1" t="s">
        <v>559</v>
      </c>
      <c r="B11" s="1">
        <v>47</v>
      </c>
      <c r="C11" s="1"/>
      <c r="D11" s="2"/>
      <c r="E11" s="1" t="s">
        <v>17</v>
      </c>
      <c r="F11" s="1">
        <v>1</v>
      </c>
      <c r="G11" s="1"/>
      <c r="H11" s="84">
        <v>42913</v>
      </c>
      <c r="I11" s="84"/>
      <c r="J11" s="84" t="s">
        <v>563</v>
      </c>
      <c r="K11" s="1" t="s">
        <v>550</v>
      </c>
      <c r="L11" s="1" t="s">
        <v>144</v>
      </c>
      <c r="M11" s="84" t="s">
        <v>36</v>
      </c>
      <c r="N11" s="84" t="s">
        <v>37</v>
      </c>
      <c r="O11" s="84" t="s">
        <v>38</v>
      </c>
      <c r="P11" s="84" t="s">
        <v>39</v>
      </c>
      <c r="Q11" s="84" t="s">
        <v>37</v>
      </c>
      <c r="R11" s="84" t="s">
        <v>22</v>
      </c>
      <c r="S11" s="84" t="s">
        <v>23</v>
      </c>
      <c r="T11" s="1"/>
      <c r="U11" s="1"/>
      <c r="V11" s="1"/>
      <c r="W11" s="1"/>
      <c r="X11" s="1"/>
      <c r="Y11" s="1"/>
      <c r="Z11" s="1"/>
      <c r="AA11" s="86"/>
    </row>
    <row r="12" spans="1:29" ht="255" customHeight="1" x14ac:dyDescent="0.55000000000000004">
      <c r="A12" s="1" t="s">
        <v>559</v>
      </c>
      <c r="B12" s="1">
        <v>48</v>
      </c>
      <c r="C12" s="1"/>
      <c r="D12" s="2"/>
      <c r="E12" s="1" t="s">
        <v>17</v>
      </c>
      <c r="F12" s="1">
        <v>1</v>
      </c>
      <c r="G12" s="1"/>
      <c r="H12" s="84">
        <v>42913</v>
      </c>
      <c r="I12" s="84"/>
      <c r="J12" s="84" t="s">
        <v>563</v>
      </c>
      <c r="K12" s="1" t="s">
        <v>551</v>
      </c>
      <c r="L12" s="1" t="s">
        <v>145</v>
      </c>
      <c r="M12" s="84" t="s">
        <v>40</v>
      </c>
      <c r="N12" s="84" t="s">
        <v>41</v>
      </c>
      <c r="O12" s="84" t="s">
        <v>38</v>
      </c>
      <c r="P12" s="84" t="s">
        <v>42</v>
      </c>
      <c r="Q12" s="84" t="s">
        <v>41</v>
      </c>
      <c r="R12" s="84" t="s">
        <v>22</v>
      </c>
      <c r="S12" s="84" t="s">
        <v>43</v>
      </c>
      <c r="T12" s="1"/>
      <c r="U12" s="1"/>
      <c r="V12" s="1"/>
      <c r="W12" s="1"/>
      <c r="X12" s="1"/>
      <c r="Y12" s="1"/>
      <c r="Z12" s="1"/>
      <c r="AA12" s="86"/>
    </row>
    <row r="13" spans="1:29" ht="36" x14ac:dyDescent="0.55000000000000004">
      <c r="A13" s="1" t="s">
        <v>559</v>
      </c>
      <c r="B13" s="1">
        <v>51</v>
      </c>
      <c r="C13" s="1"/>
      <c r="D13" s="2"/>
      <c r="E13" s="1" t="s">
        <v>17</v>
      </c>
      <c r="F13" s="1">
        <v>1</v>
      </c>
      <c r="G13" s="1"/>
      <c r="H13" s="84">
        <v>42913</v>
      </c>
      <c r="I13" s="84"/>
      <c r="J13" s="84" t="s">
        <v>44</v>
      </c>
      <c r="K13" s="1" t="s">
        <v>552</v>
      </c>
      <c r="L13" s="1" t="s">
        <v>146</v>
      </c>
      <c r="M13" s="84" t="s">
        <v>45</v>
      </c>
      <c r="N13" s="84" t="s">
        <v>46</v>
      </c>
      <c r="O13" s="84" t="s">
        <v>47</v>
      </c>
      <c r="P13" s="84" t="s">
        <v>48</v>
      </c>
      <c r="Q13" s="84" t="s">
        <v>46</v>
      </c>
      <c r="R13" s="84" t="s">
        <v>22</v>
      </c>
      <c r="S13" s="84" t="s">
        <v>23</v>
      </c>
      <c r="T13" s="1"/>
      <c r="U13" s="1"/>
      <c r="V13" s="1"/>
      <c r="W13" s="1"/>
      <c r="X13" s="1"/>
      <c r="Y13" s="1"/>
      <c r="Z13" s="1"/>
      <c r="AA13" s="86"/>
    </row>
    <row r="14" spans="1:29" ht="48" x14ac:dyDescent="0.55000000000000004">
      <c r="A14" s="1" t="s">
        <v>559</v>
      </c>
      <c r="B14" s="1">
        <v>53</v>
      </c>
      <c r="C14" s="1"/>
      <c r="D14" s="2"/>
      <c r="E14" s="1" t="s">
        <v>17</v>
      </c>
      <c r="F14" s="1">
        <v>1</v>
      </c>
      <c r="G14" s="1"/>
      <c r="H14" s="84">
        <v>42913</v>
      </c>
      <c r="I14" s="84"/>
      <c r="J14" s="84" t="s">
        <v>44</v>
      </c>
      <c r="K14" s="1" t="s">
        <v>552</v>
      </c>
      <c r="L14" s="1" t="s">
        <v>146</v>
      </c>
      <c r="M14" s="84" t="s">
        <v>49</v>
      </c>
      <c r="N14" s="84" t="s">
        <v>50</v>
      </c>
      <c r="O14" s="84" t="s">
        <v>51</v>
      </c>
      <c r="P14" s="84" t="s">
        <v>52</v>
      </c>
      <c r="Q14" s="84" t="s">
        <v>50</v>
      </c>
      <c r="R14" s="84" t="s">
        <v>22</v>
      </c>
      <c r="S14" s="84" t="s">
        <v>23</v>
      </c>
      <c r="T14" s="1"/>
      <c r="U14" s="1"/>
      <c r="V14" s="1"/>
      <c r="W14" s="1"/>
      <c r="X14" s="1"/>
      <c r="Y14" s="1"/>
      <c r="Z14" s="1"/>
      <c r="AA14" s="86"/>
    </row>
    <row r="15" spans="1:29" ht="36" x14ac:dyDescent="0.55000000000000004">
      <c r="A15" s="1" t="s">
        <v>559</v>
      </c>
      <c r="B15" s="1">
        <v>54</v>
      </c>
      <c r="C15" s="1"/>
      <c r="D15" s="2"/>
      <c r="E15" s="1" t="s">
        <v>17</v>
      </c>
      <c r="F15" s="1">
        <v>1</v>
      </c>
      <c r="G15" s="1"/>
      <c r="H15" s="84">
        <v>42913</v>
      </c>
      <c r="I15" s="84"/>
      <c r="J15" s="84" t="s">
        <v>44</v>
      </c>
      <c r="K15" s="1" t="s">
        <v>552</v>
      </c>
      <c r="L15" s="1" t="s">
        <v>146</v>
      </c>
      <c r="M15" s="84" t="s">
        <v>53</v>
      </c>
      <c r="N15" s="84" t="s">
        <v>54</v>
      </c>
      <c r="O15" s="84" t="s">
        <v>54</v>
      </c>
      <c r="P15" s="84" t="s">
        <v>52</v>
      </c>
      <c r="Q15" s="84" t="s">
        <v>54</v>
      </c>
      <c r="R15" s="84" t="s">
        <v>22</v>
      </c>
      <c r="S15" s="84" t="s">
        <v>23</v>
      </c>
      <c r="T15" s="1"/>
      <c r="U15" s="1"/>
      <c r="V15" s="1"/>
      <c r="W15" s="1"/>
      <c r="X15" s="1"/>
      <c r="Y15" s="1"/>
      <c r="Z15" s="1"/>
      <c r="AA15" s="86"/>
    </row>
    <row r="16" spans="1:29" ht="126" customHeight="1" x14ac:dyDescent="0.55000000000000004">
      <c r="A16" s="1" t="s">
        <v>559</v>
      </c>
      <c r="B16" s="1">
        <v>55</v>
      </c>
      <c r="C16" s="1"/>
      <c r="D16" s="2"/>
      <c r="E16" s="1" t="s">
        <v>17</v>
      </c>
      <c r="F16" s="1">
        <v>1</v>
      </c>
      <c r="G16" s="1"/>
      <c r="H16" s="84">
        <v>42913</v>
      </c>
      <c r="I16" s="84"/>
      <c r="J16" s="84" t="s">
        <v>55</v>
      </c>
      <c r="K16" s="1" t="s">
        <v>553</v>
      </c>
      <c r="L16" s="1" t="s">
        <v>147</v>
      </c>
      <c r="M16" s="84" t="s">
        <v>56</v>
      </c>
      <c r="N16" s="84" t="s">
        <v>57</v>
      </c>
      <c r="O16" s="84" t="s">
        <v>58</v>
      </c>
      <c r="P16" s="84" t="s">
        <v>59</v>
      </c>
      <c r="Q16" s="84" t="s">
        <v>57</v>
      </c>
      <c r="R16" s="84" t="s">
        <v>22</v>
      </c>
      <c r="S16" s="84" t="s">
        <v>23</v>
      </c>
      <c r="T16" s="1"/>
      <c r="U16" s="1"/>
      <c r="V16" s="1"/>
      <c r="W16" s="1"/>
      <c r="X16" s="1"/>
      <c r="Y16" s="1"/>
      <c r="Z16" s="1"/>
      <c r="AA16" s="86"/>
    </row>
    <row r="17" spans="1:37" ht="158.25" customHeight="1" x14ac:dyDescent="0.55000000000000004">
      <c r="A17" s="1" t="s">
        <v>559</v>
      </c>
      <c r="B17" s="1">
        <v>56</v>
      </c>
      <c r="C17" s="1"/>
      <c r="D17" s="2"/>
      <c r="E17" s="1" t="s">
        <v>17</v>
      </c>
      <c r="F17" s="1">
        <v>1</v>
      </c>
      <c r="G17" s="1"/>
      <c r="H17" s="84">
        <v>42913</v>
      </c>
      <c r="I17" s="84"/>
      <c r="J17" s="84" t="s">
        <v>564</v>
      </c>
      <c r="K17" s="1" t="s">
        <v>554</v>
      </c>
      <c r="L17" s="1" t="s">
        <v>148</v>
      </c>
      <c r="M17" s="84" t="s">
        <v>60</v>
      </c>
      <c r="N17" s="84" t="s">
        <v>61</v>
      </c>
      <c r="O17" s="84" t="s">
        <v>62</v>
      </c>
      <c r="P17" s="84" t="s">
        <v>63</v>
      </c>
      <c r="Q17" s="84" t="s">
        <v>61</v>
      </c>
      <c r="R17" s="84" t="s">
        <v>22</v>
      </c>
      <c r="S17" s="84" t="s">
        <v>64</v>
      </c>
      <c r="T17" s="1"/>
      <c r="U17" s="1"/>
      <c r="V17" s="1"/>
      <c r="W17" s="1"/>
      <c r="X17" s="1"/>
      <c r="Y17" s="1"/>
      <c r="Z17" s="1"/>
      <c r="AA17" s="86"/>
    </row>
    <row r="18" spans="1:37" ht="251.25" customHeight="1" x14ac:dyDescent="0.55000000000000004">
      <c r="A18" s="1" t="s">
        <v>559</v>
      </c>
      <c r="B18" s="1">
        <v>58</v>
      </c>
      <c r="C18" s="1"/>
      <c r="D18" s="2"/>
      <c r="E18" s="1" t="s">
        <v>17</v>
      </c>
      <c r="F18" s="1">
        <v>1</v>
      </c>
      <c r="G18" s="1"/>
      <c r="H18" s="84">
        <v>42989</v>
      </c>
      <c r="I18" s="84"/>
      <c r="J18" s="84" t="s">
        <v>561</v>
      </c>
      <c r="K18" s="1" t="s">
        <v>555</v>
      </c>
      <c r="L18" s="1" t="s">
        <v>149</v>
      </c>
      <c r="M18" s="84" t="s">
        <v>65</v>
      </c>
      <c r="N18" s="84" t="s">
        <v>66</v>
      </c>
      <c r="O18" s="84" t="s">
        <v>67</v>
      </c>
      <c r="P18" s="84" t="s">
        <v>68</v>
      </c>
      <c r="Q18" s="84" t="s">
        <v>66</v>
      </c>
      <c r="R18" s="84" t="s">
        <v>22</v>
      </c>
      <c r="S18" s="84" t="s">
        <v>69</v>
      </c>
      <c r="T18" s="1"/>
      <c r="U18" s="1"/>
      <c r="V18" s="1"/>
      <c r="W18" s="1"/>
      <c r="X18" s="1"/>
      <c r="Y18" s="1"/>
      <c r="Z18" s="1"/>
      <c r="AA18" s="86"/>
    </row>
    <row r="19" spans="1:37" s="89" customFormat="1" ht="68.25" customHeight="1" x14ac:dyDescent="0.55000000000000004">
      <c r="A19" s="1" t="s">
        <v>559</v>
      </c>
      <c r="B19" s="1">
        <v>80</v>
      </c>
      <c r="C19" s="1"/>
      <c r="D19" s="1" t="s">
        <v>565</v>
      </c>
      <c r="E19" s="1" t="s">
        <v>162</v>
      </c>
      <c r="F19" s="2">
        <v>1</v>
      </c>
      <c r="G19" s="2"/>
      <c r="H19" s="84">
        <v>43640</v>
      </c>
      <c r="I19" s="84"/>
      <c r="J19" s="1" t="s">
        <v>75</v>
      </c>
      <c r="K19" s="2" t="s">
        <v>76</v>
      </c>
      <c r="L19" s="2" t="s">
        <v>152</v>
      </c>
      <c r="M19" s="1" t="s">
        <v>133</v>
      </c>
      <c r="N19" s="1" t="s">
        <v>134</v>
      </c>
      <c r="O19" s="1" t="s">
        <v>135</v>
      </c>
      <c r="P19" s="1"/>
      <c r="Q19" s="1"/>
      <c r="R19" s="1"/>
      <c r="S19" s="86" t="s">
        <v>84</v>
      </c>
      <c r="T19" s="1"/>
      <c r="U19" s="87"/>
      <c r="V19" s="88"/>
      <c r="W19" s="88"/>
      <c r="X19" s="88"/>
      <c r="Y19" s="88"/>
      <c r="Z19" s="88"/>
      <c r="AA19" s="97"/>
      <c r="AB19" s="70"/>
    </row>
    <row r="20" spans="1:37" s="92" customFormat="1" ht="155.25" customHeight="1" x14ac:dyDescent="0.55000000000000004">
      <c r="A20" s="1" t="s">
        <v>566</v>
      </c>
      <c r="B20" s="1">
        <v>59</v>
      </c>
      <c r="C20" s="90"/>
      <c r="D20" s="84" t="s">
        <v>567</v>
      </c>
      <c r="E20" s="1" t="s">
        <v>162</v>
      </c>
      <c r="F20" s="2"/>
      <c r="G20" s="2"/>
      <c r="H20" s="84">
        <v>43640</v>
      </c>
      <c r="I20" s="84"/>
      <c r="J20" s="1" t="s">
        <v>70</v>
      </c>
      <c r="K20" s="2" t="s">
        <v>80</v>
      </c>
      <c r="L20" s="2" t="s">
        <v>150</v>
      </c>
      <c r="M20" s="1" t="s">
        <v>71</v>
      </c>
      <c r="N20" s="1" t="s">
        <v>72</v>
      </c>
      <c r="O20" s="1" t="s">
        <v>568</v>
      </c>
      <c r="P20" s="1"/>
      <c r="Q20" s="1"/>
      <c r="R20" s="1"/>
      <c r="S20" s="91" t="s">
        <v>73</v>
      </c>
      <c r="T20" s="1"/>
      <c r="V20" s="70"/>
      <c r="W20" s="70"/>
      <c r="X20" s="70"/>
      <c r="Y20" s="70"/>
      <c r="Z20" s="70"/>
      <c r="AI20" s="70"/>
      <c r="AJ20" s="70"/>
      <c r="AK20" s="70"/>
    </row>
    <row r="21" spans="1:37" s="92" customFormat="1" ht="298.5" customHeight="1" x14ac:dyDescent="0.55000000000000004">
      <c r="A21" s="1" t="s">
        <v>559</v>
      </c>
      <c r="B21" s="1">
        <v>61</v>
      </c>
      <c r="C21" s="1"/>
      <c r="D21" s="84" t="s">
        <v>567</v>
      </c>
      <c r="E21" s="1" t="s">
        <v>162</v>
      </c>
      <c r="F21" s="2"/>
      <c r="G21" s="2"/>
      <c r="H21" s="84">
        <v>43640</v>
      </c>
      <c r="I21" s="84"/>
      <c r="J21" s="1" t="s">
        <v>75</v>
      </c>
      <c r="K21" s="2" t="s">
        <v>76</v>
      </c>
      <c r="L21" s="2" t="s">
        <v>152</v>
      </c>
      <c r="M21" s="1" t="s">
        <v>77</v>
      </c>
      <c r="N21" s="1" t="s">
        <v>78</v>
      </c>
      <c r="O21" s="1" t="s">
        <v>569</v>
      </c>
      <c r="P21" s="1"/>
      <c r="Q21" s="1"/>
      <c r="R21" s="1"/>
      <c r="S21" s="91" t="s">
        <v>79</v>
      </c>
      <c r="T21" s="1"/>
      <c r="V21" s="70"/>
      <c r="W21" s="70"/>
      <c r="X21" s="70"/>
      <c r="Y21" s="70"/>
      <c r="Z21" s="70"/>
      <c r="AI21" s="70"/>
      <c r="AJ21" s="70"/>
      <c r="AK21" s="70"/>
    </row>
    <row r="22" spans="1:37" s="92" customFormat="1" ht="185.25" customHeight="1" x14ac:dyDescent="0.55000000000000004">
      <c r="A22" s="1" t="s">
        <v>559</v>
      </c>
      <c r="B22" s="1">
        <v>62</v>
      </c>
      <c r="C22" s="1"/>
      <c r="D22" s="84" t="s">
        <v>567</v>
      </c>
      <c r="E22" s="1" t="s">
        <v>162</v>
      </c>
      <c r="F22" s="2"/>
      <c r="G22" s="2"/>
      <c r="H22" s="84">
        <v>43640</v>
      </c>
      <c r="I22" s="84"/>
      <c r="J22" s="1" t="s">
        <v>70</v>
      </c>
      <c r="K22" s="2" t="s">
        <v>80</v>
      </c>
      <c r="L22" s="1" t="s">
        <v>150</v>
      </c>
      <c r="M22" s="1" t="s">
        <v>81</v>
      </c>
      <c r="N22" s="1" t="s">
        <v>82</v>
      </c>
      <c r="O22" s="1" t="s">
        <v>570</v>
      </c>
      <c r="P22" s="1"/>
      <c r="Q22" s="1"/>
      <c r="R22" s="1"/>
      <c r="S22" s="91" t="s">
        <v>83</v>
      </c>
      <c r="T22" s="1"/>
      <c r="V22" s="70"/>
      <c r="W22" s="70"/>
      <c r="X22" s="70"/>
      <c r="Y22" s="70"/>
      <c r="Z22" s="70"/>
      <c r="AI22" s="70"/>
      <c r="AJ22" s="70"/>
      <c r="AK22" s="70"/>
    </row>
    <row r="23" spans="1:37" s="92" customFormat="1" ht="55.15" customHeight="1" x14ac:dyDescent="0.55000000000000004">
      <c r="A23" s="1" t="s">
        <v>559</v>
      </c>
      <c r="B23" s="1">
        <v>64</v>
      </c>
      <c r="C23" s="1"/>
      <c r="D23" s="84" t="s">
        <v>567</v>
      </c>
      <c r="E23" s="1" t="s">
        <v>162</v>
      </c>
      <c r="F23" s="2"/>
      <c r="G23" s="2"/>
      <c r="H23" s="84">
        <v>43640</v>
      </c>
      <c r="I23" s="84"/>
      <c r="J23" s="1" t="s">
        <v>85</v>
      </c>
      <c r="K23" s="2" t="s">
        <v>545</v>
      </c>
      <c r="L23" s="2" t="s">
        <v>153</v>
      </c>
      <c r="M23" s="1" t="s">
        <v>86</v>
      </c>
      <c r="N23" s="1" t="s">
        <v>571</v>
      </c>
      <c r="O23" s="1" t="s">
        <v>572</v>
      </c>
      <c r="P23" s="1"/>
      <c r="Q23" s="1"/>
      <c r="R23" s="1"/>
      <c r="S23" s="91" t="s">
        <v>84</v>
      </c>
      <c r="T23" s="1"/>
      <c r="V23" s="70"/>
      <c r="W23" s="70"/>
      <c r="X23" s="70"/>
      <c r="Y23" s="70"/>
      <c r="Z23" s="70"/>
      <c r="AI23" s="70"/>
      <c r="AJ23" s="70"/>
      <c r="AK23" s="70"/>
    </row>
    <row r="24" spans="1:37" s="92" customFormat="1" ht="169.5" customHeight="1" x14ac:dyDescent="0.55000000000000004">
      <c r="A24" s="1" t="s">
        <v>559</v>
      </c>
      <c r="B24" s="1">
        <v>65</v>
      </c>
      <c r="C24" s="1"/>
      <c r="D24" s="84" t="s">
        <v>567</v>
      </c>
      <c r="E24" s="1" t="s">
        <v>162</v>
      </c>
      <c r="F24" s="2"/>
      <c r="G24" s="2"/>
      <c r="H24" s="84">
        <v>43640</v>
      </c>
      <c r="I24" s="84"/>
      <c r="J24" s="1" t="s">
        <v>74</v>
      </c>
      <c r="K24" s="2" t="s">
        <v>87</v>
      </c>
      <c r="L24" s="2" t="s">
        <v>151</v>
      </c>
      <c r="M24" s="1" t="s">
        <v>88</v>
      </c>
      <c r="N24" s="1" t="s">
        <v>89</v>
      </c>
      <c r="O24" s="1" t="s">
        <v>90</v>
      </c>
      <c r="P24" s="1"/>
      <c r="Q24" s="1"/>
      <c r="R24" s="1"/>
      <c r="S24" s="91" t="s">
        <v>83</v>
      </c>
      <c r="T24" s="1"/>
      <c r="V24" s="70"/>
      <c r="W24" s="70"/>
      <c r="X24" s="70"/>
      <c r="Y24" s="70"/>
      <c r="Z24" s="70"/>
      <c r="AI24" s="70"/>
      <c r="AJ24" s="70"/>
      <c r="AK24" s="70"/>
    </row>
    <row r="25" spans="1:37" s="92" customFormat="1" ht="263.25" customHeight="1" x14ac:dyDescent="0.55000000000000004">
      <c r="A25" s="1" t="s">
        <v>559</v>
      </c>
      <c r="B25" s="1">
        <v>66</v>
      </c>
      <c r="C25" s="1"/>
      <c r="D25" s="84" t="s">
        <v>567</v>
      </c>
      <c r="E25" s="1" t="s">
        <v>162</v>
      </c>
      <c r="F25" s="2"/>
      <c r="G25" s="2"/>
      <c r="H25" s="84">
        <v>43640</v>
      </c>
      <c r="I25" s="84"/>
      <c r="J25" s="1" t="s">
        <v>91</v>
      </c>
      <c r="K25" s="2" t="s">
        <v>92</v>
      </c>
      <c r="L25" s="2" t="s">
        <v>154</v>
      </c>
      <c r="M25" s="1" t="s">
        <v>93</v>
      </c>
      <c r="N25" s="1" t="s">
        <v>573</v>
      </c>
      <c r="O25" s="1" t="s">
        <v>94</v>
      </c>
      <c r="P25" s="1"/>
      <c r="Q25" s="1"/>
      <c r="R25" s="1"/>
      <c r="S25" s="91" t="s">
        <v>95</v>
      </c>
      <c r="T25" s="1"/>
      <c r="V25" s="70"/>
      <c r="W25" s="70"/>
      <c r="X25" s="70"/>
      <c r="Y25" s="70"/>
      <c r="Z25" s="70"/>
      <c r="AI25" s="70"/>
      <c r="AJ25" s="70"/>
      <c r="AK25" s="70"/>
    </row>
    <row r="26" spans="1:37" s="92" customFormat="1" ht="192.75" customHeight="1" x14ac:dyDescent="0.55000000000000004">
      <c r="A26" s="1" t="s">
        <v>559</v>
      </c>
      <c r="B26" s="1">
        <v>67</v>
      </c>
      <c r="C26" s="1"/>
      <c r="D26" s="84" t="s">
        <v>567</v>
      </c>
      <c r="E26" s="1" t="s">
        <v>162</v>
      </c>
      <c r="F26" s="2"/>
      <c r="G26" s="2"/>
      <c r="H26" s="84">
        <v>43640</v>
      </c>
      <c r="I26" s="84"/>
      <c r="J26" s="1" t="s">
        <v>74</v>
      </c>
      <c r="K26" s="2" t="s">
        <v>87</v>
      </c>
      <c r="L26" s="2" t="s">
        <v>151</v>
      </c>
      <c r="M26" s="1" t="s">
        <v>96</v>
      </c>
      <c r="N26" s="1" t="s">
        <v>574</v>
      </c>
      <c r="O26" s="1" t="s">
        <v>575</v>
      </c>
      <c r="P26" s="1"/>
      <c r="Q26" s="1"/>
      <c r="R26" s="1"/>
      <c r="S26" s="91" t="s">
        <v>97</v>
      </c>
      <c r="T26" s="1"/>
      <c r="V26" s="70"/>
      <c r="W26" s="70"/>
      <c r="X26" s="70"/>
      <c r="Y26" s="70"/>
      <c r="Z26" s="70"/>
      <c r="AI26" s="70"/>
      <c r="AJ26" s="70"/>
      <c r="AK26" s="70"/>
    </row>
    <row r="27" spans="1:37" s="92" customFormat="1" ht="198.75" customHeight="1" x14ac:dyDescent="0.55000000000000004">
      <c r="A27" s="1" t="s">
        <v>559</v>
      </c>
      <c r="B27" s="1">
        <v>68</v>
      </c>
      <c r="C27" s="1"/>
      <c r="D27" s="84" t="s">
        <v>567</v>
      </c>
      <c r="E27" s="1" t="s">
        <v>162</v>
      </c>
      <c r="F27" s="2"/>
      <c r="G27" s="2"/>
      <c r="H27" s="84">
        <v>43640</v>
      </c>
      <c r="I27" s="84"/>
      <c r="J27" s="1" t="s">
        <v>91</v>
      </c>
      <c r="K27" s="2" t="s">
        <v>92</v>
      </c>
      <c r="L27" s="2" t="s">
        <v>576</v>
      </c>
      <c r="M27" s="1" t="s">
        <v>98</v>
      </c>
      <c r="N27" s="1" t="s">
        <v>577</v>
      </c>
      <c r="O27" s="1" t="s">
        <v>99</v>
      </c>
      <c r="P27" s="1"/>
      <c r="Q27" s="1"/>
      <c r="R27" s="1"/>
      <c r="S27" s="91" t="s">
        <v>100</v>
      </c>
      <c r="T27" s="1"/>
      <c r="V27" s="70"/>
      <c r="W27" s="70"/>
      <c r="X27" s="70"/>
      <c r="Y27" s="70"/>
      <c r="Z27" s="70"/>
      <c r="AI27" s="70"/>
      <c r="AJ27" s="70"/>
      <c r="AK27" s="70"/>
    </row>
    <row r="28" spans="1:37" s="92" customFormat="1" ht="88.5" customHeight="1" x14ac:dyDescent="0.55000000000000004">
      <c r="A28" s="1" t="s">
        <v>559</v>
      </c>
      <c r="B28" s="1">
        <v>69</v>
      </c>
      <c r="C28" s="1"/>
      <c r="D28" s="84" t="s">
        <v>567</v>
      </c>
      <c r="E28" s="1" t="s">
        <v>162</v>
      </c>
      <c r="F28" s="2"/>
      <c r="G28" s="2"/>
      <c r="H28" s="84">
        <v>43640</v>
      </c>
      <c r="I28" s="84"/>
      <c r="J28" s="1" t="s">
        <v>70</v>
      </c>
      <c r="K28" s="2" t="s">
        <v>101</v>
      </c>
      <c r="L28" s="2" t="s">
        <v>155</v>
      </c>
      <c r="M28" s="1" t="s">
        <v>102</v>
      </c>
      <c r="N28" s="1" t="s">
        <v>103</v>
      </c>
      <c r="O28" s="1" t="s">
        <v>104</v>
      </c>
      <c r="P28" s="1"/>
      <c r="Q28" s="1"/>
      <c r="R28" s="1"/>
      <c r="S28" s="91" t="s">
        <v>84</v>
      </c>
      <c r="T28" s="1"/>
      <c r="V28" s="70"/>
      <c r="W28" s="70"/>
      <c r="X28" s="70"/>
      <c r="Y28" s="70"/>
      <c r="Z28" s="70"/>
      <c r="AI28" s="70"/>
      <c r="AJ28" s="70"/>
      <c r="AK28" s="70"/>
    </row>
    <row r="29" spans="1:37" s="92" customFormat="1" ht="69.75" customHeight="1" x14ac:dyDescent="0.55000000000000004">
      <c r="A29" s="1" t="s">
        <v>559</v>
      </c>
      <c r="B29" s="1">
        <v>70</v>
      </c>
      <c r="C29" s="1"/>
      <c r="D29" s="84" t="s">
        <v>567</v>
      </c>
      <c r="E29" s="1" t="s">
        <v>162</v>
      </c>
      <c r="F29" s="2"/>
      <c r="G29" s="2"/>
      <c r="H29" s="84">
        <v>43640</v>
      </c>
      <c r="I29" s="84"/>
      <c r="J29" s="1" t="s">
        <v>75</v>
      </c>
      <c r="K29" s="2" t="s">
        <v>105</v>
      </c>
      <c r="L29" s="2" t="s">
        <v>152</v>
      </c>
      <c r="M29" s="1" t="s">
        <v>106</v>
      </c>
      <c r="N29" s="1" t="s">
        <v>578</v>
      </c>
      <c r="O29" s="1" t="s">
        <v>107</v>
      </c>
      <c r="P29" s="1"/>
      <c r="Q29" s="1"/>
      <c r="R29" s="1"/>
      <c r="S29" s="91" t="s">
        <v>84</v>
      </c>
      <c r="T29" s="1"/>
      <c r="V29" s="70"/>
      <c r="W29" s="70"/>
      <c r="X29" s="70"/>
      <c r="Y29" s="70"/>
      <c r="Z29" s="70"/>
      <c r="AI29" s="70"/>
      <c r="AJ29" s="70"/>
      <c r="AK29" s="70"/>
    </row>
    <row r="30" spans="1:37" s="92" customFormat="1" ht="45" customHeight="1" x14ac:dyDescent="0.55000000000000004">
      <c r="A30" s="1" t="s">
        <v>559</v>
      </c>
      <c r="B30" s="1">
        <v>71</v>
      </c>
      <c r="C30" s="1"/>
      <c r="D30" s="84" t="s">
        <v>567</v>
      </c>
      <c r="E30" s="1" t="s">
        <v>162</v>
      </c>
      <c r="F30" s="2"/>
      <c r="G30" s="2"/>
      <c r="H30" s="84">
        <v>43640</v>
      </c>
      <c r="I30" s="84"/>
      <c r="J30" s="1" t="s">
        <v>74</v>
      </c>
      <c r="K30" s="2" t="s">
        <v>108</v>
      </c>
      <c r="L30" s="1" t="s">
        <v>156</v>
      </c>
      <c r="M30" s="1" t="s">
        <v>109</v>
      </c>
      <c r="N30" s="1" t="s">
        <v>110</v>
      </c>
      <c r="O30" s="1" t="s">
        <v>111</v>
      </c>
      <c r="P30" s="1"/>
      <c r="Q30" s="1"/>
      <c r="R30" s="1"/>
      <c r="S30" s="91" t="s">
        <v>84</v>
      </c>
      <c r="T30" s="1"/>
      <c r="V30" s="70"/>
      <c r="W30" s="70"/>
      <c r="X30" s="70"/>
      <c r="Y30" s="70"/>
      <c r="Z30" s="70"/>
      <c r="AI30" s="70"/>
      <c r="AJ30" s="70"/>
      <c r="AK30" s="70"/>
    </row>
    <row r="31" spans="1:37" s="92" customFormat="1" ht="57.75" customHeight="1" x14ac:dyDescent="0.55000000000000004">
      <c r="A31" s="1" t="s">
        <v>559</v>
      </c>
      <c r="B31" s="1">
        <v>72</v>
      </c>
      <c r="C31" s="1"/>
      <c r="D31" s="84" t="s">
        <v>567</v>
      </c>
      <c r="E31" s="1" t="s">
        <v>162</v>
      </c>
      <c r="F31" s="2"/>
      <c r="G31" s="2"/>
      <c r="H31" s="84">
        <v>43640</v>
      </c>
      <c r="I31" s="84"/>
      <c r="J31" s="1" t="s">
        <v>91</v>
      </c>
      <c r="K31" s="2" t="s">
        <v>112</v>
      </c>
      <c r="L31" s="1" t="s">
        <v>157</v>
      </c>
      <c r="M31" s="1" t="s">
        <v>113</v>
      </c>
      <c r="N31" s="1" t="s">
        <v>114</v>
      </c>
      <c r="O31" s="1" t="s">
        <v>115</v>
      </c>
      <c r="P31" s="1"/>
      <c r="Q31" s="1"/>
      <c r="R31" s="1"/>
      <c r="S31" s="91" t="s">
        <v>84</v>
      </c>
      <c r="T31" s="1"/>
      <c r="V31" s="70"/>
      <c r="W31" s="70"/>
      <c r="X31" s="70"/>
      <c r="Y31" s="70"/>
      <c r="Z31" s="70"/>
      <c r="AI31" s="70"/>
      <c r="AJ31" s="70"/>
      <c r="AK31" s="70"/>
    </row>
    <row r="32" spans="1:37" s="92" customFormat="1" ht="89.25" customHeight="1" x14ac:dyDescent="0.55000000000000004">
      <c r="A32" s="1" t="s">
        <v>559</v>
      </c>
      <c r="B32" s="1">
        <v>74</v>
      </c>
      <c r="C32" s="1"/>
      <c r="D32" s="84" t="s">
        <v>567</v>
      </c>
      <c r="E32" s="1" t="s">
        <v>162</v>
      </c>
      <c r="F32" s="2"/>
      <c r="G32" s="2"/>
      <c r="H32" s="84">
        <v>43640</v>
      </c>
      <c r="I32" s="84"/>
      <c r="J32" s="1" t="s">
        <v>70</v>
      </c>
      <c r="K32" s="2" t="s">
        <v>116</v>
      </c>
      <c r="L32" s="2" t="s">
        <v>155</v>
      </c>
      <c r="M32" s="1" t="s">
        <v>117</v>
      </c>
      <c r="N32" s="1" t="s">
        <v>118</v>
      </c>
      <c r="O32" s="1" t="s">
        <v>119</v>
      </c>
      <c r="P32" s="1"/>
      <c r="Q32" s="1"/>
      <c r="R32" s="1"/>
      <c r="S32" s="91" t="s">
        <v>84</v>
      </c>
      <c r="T32" s="1"/>
      <c r="V32" s="70"/>
      <c r="W32" s="70"/>
      <c r="X32" s="70"/>
      <c r="Y32" s="70"/>
      <c r="Z32" s="70"/>
      <c r="AI32" s="70"/>
      <c r="AJ32" s="70"/>
      <c r="AK32" s="70"/>
    </row>
    <row r="33" spans="1:39" s="92" customFormat="1" ht="77.25" customHeight="1" x14ac:dyDescent="0.55000000000000004">
      <c r="A33" s="1" t="s">
        <v>559</v>
      </c>
      <c r="B33" s="1">
        <v>75</v>
      </c>
      <c r="C33" s="1"/>
      <c r="D33" s="84" t="s">
        <v>567</v>
      </c>
      <c r="E33" s="1" t="s">
        <v>162</v>
      </c>
      <c r="F33" s="2"/>
      <c r="G33" s="2"/>
      <c r="H33" s="84">
        <v>43640</v>
      </c>
      <c r="I33" s="84"/>
      <c r="J33" s="1" t="s">
        <v>91</v>
      </c>
      <c r="K33" s="2" t="s">
        <v>120</v>
      </c>
      <c r="L33" s="1" t="s">
        <v>579</v>
      </c>
      <c r="M33" s="1" t="s">
        <v>121</v>
      </c>
      <c r="N33" s="1" t="s">
        <v>122</v>
      </c>
      <c r="O33" s="1" t="s">
        <v>123</v>
      </c>
      <c r="P33" s="1"/>
      <c r="Q33" s="1"/>
      <c r="R33" s="1"/>
      <c r="S33" s="91" t="s">
        <v>84</v>
      </c>
      <c r="T33" s="1"/>
      <c r="V33" s="70"/>
      <c r="W33" s="70"/>
      <c r="X33" s="70"/>
      <c r="Y33" s="70"/>
      <c r="Z33" s="70"/>
      <c r="AI33" s="70"/>
      <c r="AJ33" s="70"/>
      <c r="AK33" s="70"/>
    </row>
    <row r="34" spans="1:39" s="92" customFormat="1" ht="164.25" customHeight="1" x14ac:dyDescent="0.55000000000000004">
      <c r="A34" s="1" t="s">
        <v>559</v>
      </c>
      <c r="B34" s="1">
        <v>76</v>
      </c>
      <c r="C34" s="1"/>
      <c r="D34" s="84" t="s">
        <v>567</v>
      </c>
      <c r="E34" s="1" t="s">
        <v>162</v>
      </c>
      <c r="F34" s="2"/>
      <c r="G34" s="2"/>
      <c r="H34" s="84">
        <v>43640</v>
      </c>
      <c r="I34" s="84"/>
      <c r="J34" s="1" t="s">
        <v>70</v>
      </c>
      <c r="K34" s="2" t="s">
        <v>124</v>
      </c>
      <c r="L34" s="2" t="s">
        <v>155</v>
      </c>
      <c r="M34" s="1" t="s">
        <v>125</v>
      </c>
      <c r="N34" s="1" t="s">
        <v>126</v>
      </c>
      <c r="O34" s="1" t="s">
        <v>127</v>
      </c>
      <c r="P34" s="1"/>
      <c r="Q34" s="1"/>
      <c r="R34" s="1"/>
      <c r="S34" s="91" t="s">
        <v>84</v>
      </c>
      <c r="T34" s="1"/>
      <c r="V34" s="70"/>
      <c r="W34" s="70"/>
      <c r="X34" s="70"/>
      <c r="Y34" s="70"/>
      <c r="Z34" s="70"/>
      <c r="AI34" s="70"/>
      <c r="AJ34" s="70"/>
      <c r="AK34" s="70"/>
    </row>
    <row r="35" spans="1:39" s="92" customFormat="1" ht="132.75" customHeight="1" x14ac:dyDescent="0.55000000000000004">
      <c r="A35" s="1" t="s">
        <v>559</v>
      </c>
      <c r="B35" s="1">
        <v>77</v>
      </c>
      <c r="C35" s="1"/>
      <c r="D35" s="84" t="s">
        <v>567</v>
      </c>
      <c r="E35" s="1" t="s">
        <v>162</v>
      </c>
      <c r="F35" s="2"/>
      <c r="G35" s="2"/>
      <c r="H35" s="84">
        <v>43640</v>
      </c>
      <c r="I35" s="84"/>
      <c r="J35" s="1" t="s">
        <v>70</v>
      </c>
      <c r="K35" s="2" t="s">
        <v>124</v>
      </c>
      <c r="L35" s="2" t="s">
        <v>155</v>
      </c>
      <c r="M35" s="1" t="s">
        <v>128</v>
      </c>
      <c r="N35" s="1" t="s">
        <v>129</v>
      </c>
      <c r="O35" s="1" t="s">
        <v>130</v>
      </c>
      <c r="P35" s="1"/>
      <c r="Q35" s="1"/>
      <c r="R35" s="1"/>
      <c r="S35" s="91" t="s">
        <v>84</v>
      </c>
      <c r="T35" s="1"/>
      <c r="V35" s="70"/>
      <c r="W35" s="70"/>
      <c r="X35" s="70"/>
      <c r="Y35" s="70"/>
      <c r="Z35" s="70"/>
      <c r="AI35" s="70"/>
      <c r="AJ35" s="70"/>
      <c r="AK35" s="70"/>
    </row>
    <row r="36" spans="1:39" s="92" customFormat="1" ht="60" customHeight="1" x14ac:dyDescent="0.55000000000000004">
      <c r="A36" s="1" t="s">
        <v>559</v>
      </c>
      <c r="B36" s="1">
        <v>78</v>
      </c>
      <c r="C36" s="1"/>
      <c r="D36" s="84" t="s">
        <v>567</v>
      </c>
      <c r="E36" s="1" t="s">
        <v>162</v>
      </c>
      <c r="F36" s="2"/>
      <c r="G36" s="2"/>
      <c r="H36" s="84">
        <v>43640</v>
      </c>
      <c r="I36" s="84"/>
      <c r="J36" s="1" t="s">
        <v>91</v>
      </c>
      <c r="K36" s="2" t="s">
        <v>546</v>
      </c>
      <c r="L36" s="1" t="s">
        <v>158</v>
      </c>
      <c r="M36" s="1" t="s">
        <v>131</v>
      </c>
      <c r="N36" s="1" t="s">
        <v>580</v>
      </c>
      <c r="O36" s="1" t="s">
        <v>132</v>
      </c>
      <c r="P36" s="1"/>
      <c r="Q36" s="1"/>
      <c r="R36" s="1"/>
      <c r="S36" s="91" t="s">
        <v>84</v>
      </c>
      <c r="T36" s="1"/>
      <c r="V36" s="70"/>
      <c r="W36" s="70"/>
      <c r="X36" s="70"/>
      <c r="Y36" s="70"/>
      <c r="Z36" s="70"/>
      <c r="AI36" s="70"/>
      <c r="AJ36" s="70"/>
      <c r="AK36" s="70"/>
    </row>
    <row r="37" spans="1:39" s="68" customFormat="1" ht="72" x14ac:dyDescent="0.55000000000000004">
      <c r="A37" s="1" t="s">
        <v>559</v>
      </c>
      <c r="B37" s="1">
        <v>8</v>
      </c>
      <c r="C37" s="1"/>
      <c r="D37" s="69"/>
      <c r="E37" s="1" t="s">
        <v>582</v>
      </c>
      <c r="F37" s="1"/>
      <c r="G37" s="1"/>
      <c r="H37" s="84">
        <v>42429</v>
      </c>
      <c r="I37" s="84" t="s">
        <v>583</v>
      </c>
      <c r="J37" s="84" t="s">
        <v>562</v>
      </c>
      <c r="K37" s="1" t="s">
        <v>584</v>
      </c>
      <c r="L37" s="1" t="s">
        <v>585</v>
      </c>
      <c r="M37" s="84" t="s">
        <v>586</v>
      </c>
      <c r="N37" s="84" t="s">
        <v>587</v>
      </c>
      <c r="O37" s="84" t="s">
        <v>588</v>
      </c>
      <c r="P37" s="84" t="s">
        <v>589</v>
      </c>
      <c r="Q37" s="84" t="s">
        <v>587</v>
      </c>
      <c r="R37" s="84" t="s">
        <v>590</v>
      </c>
      <c r="S37" s="98">
        <v>0</v>
      </c>
      <c r="T37" s="1"/>
      <c r="U37" s="99"/>
      <c r="V37" s="1"/>
      <c r="W37" s="1"/>
      <c r="X37" s="1"/>
      <c r="Y37" s="1"/>
      <c r="Z37" s="1"/>
      <c r="AA37" s="100"/>
    </row>
    <row r="38" spans="1:39" s="68" customFormat="1" ht="36" x14ac:dyDescent="0.55000000000000004">
      <c r="A38" s="1" t="s">
        <v>559</v>
      </c>
      <c r="B38" s="1">
        <v>9</v>
      </c>
      <c r="C38" s="1"/>
      <c r="D38" s="69"/>
      <c r="E38" s="1" t="s">
        <v>582</v>
      </c>
      <c r="F38" s="1"/>
      <c r="G38" s="1"/>
      <c r="H38" s="84">
        <v>42429</v>
      </c>
      <c r="I38" s="84" t="s">
        <v>583</v>
      </c>
      <c r="J38" s="84" t="s">
        <v>562</v>
      </c>
      <c r="K38" s="1" t="s">
        <v>584</v>
      </c>
      <c r="L38" s="1" t="s">
        <v>585</v>
      </c>
      <c r="M38" s="84" t="s">
        <v>591</v>
      </c>
      <c r="N38" s="84" t="s">
        <v>592</v>
      </c>
      <c r="O38" s="84" t="s">
        <v>593</v>
      </c>
      <c r="P38" s="84" t="s">
        <v>589</v>
      </c>
      <c r="Q38" s="84" t="s">
        <v>592</v>
      </c>
      <c r="R38" s="84" t="s">
        <v>594</v>
      </c>
      <c r="S38" s="98">
        <v>0</v>
      </c>
      <c r="T38" s="1"/>
      <c r="U38" s="99"/>
      <c r="V38" s="1"/>
      <c r="W38" s="1"/>
      <c r="X38" s="1"/>
      <c r="Y38" s="1"/>
      <c r="Z38" s="1"/>
      <c r="AA38" s="100"/>
    </row>
    <row r="39" spans="1:39" s="68" customFormat="1" ht="156.75" customHeight="1" x14ac:dyDescent="0.55000000000000004">
      <c r="A39" s="1" t="s">
        <v>559</v>
      </c>
      <c r="B39" s="1">
        <v>10</v>
      </c>
      <c r="C39" s="1"/>
      <c r="D39" s="69"/>
      <c r="E39" s="1" t="s">
        <v>582</v>
      </c>
      <c r="F39" s="1"/>
      <c r="G39" s="1"/>
      <c r="H39" s="84">
        <v>42429</v>
      </c>
      <c r="I39" s="84" t="s">
        <v>583</v>
      </c>
      <c r="J39" s="84" t="s">
        <v>595</v>
      </c>
      <c r="K39" s="1" t="s">
        <v>596</v>
      </c>
      <c r="L39" s="1" t="s">
        <v>597</v>
      </c>
      <c r="M39" s="84" t="s">
        <v>598</v>
      </c>
      <c r="N39" s="84" t="s">
        <v>599</v>
      </c>
      <c r="O39" s="84" t="s">
        <v>600</v>
      </c>
      <c r="P39" s="84" t="s">
        <v>589</v>
      </c>
      <c r="Q39" s="84" t="s">
        <v>599</v>
      </c>
      <c r="R39" s="84" t="s">
        <v>601</v>
      </c>
      <c r="S39" s="98" t="s">
        <v>602</v>
      </c>
      <c r="T39" s="1"/>
      <c r="U39" s="99"/>
      <c r="V39" s="1"/>
      <c r="W39" s="1"/>
      <c r="X39" s="1"/>
      <c r="Y39" s="1"/>
      <c r="Z39" s="1"/>
      <c r="AA39" s="100"/>
    </row>
    <row r="40" spans="1:39" s="68" customFormat="1" ht="48" x14ac:dyDescent="0.55000000000000004">
      <c r="A40" s="1" t="s">
        <v>559</v>
      </c>
      <c r="B40" s="1">
        <v>11</v>
      </c>
      <c r="C40" s="1"/>
      <c r="D40" s="69"/>
      <c r="E40" s="1" t="s">
        <v>582</v>
      </c>
      <c r="F40" s="1"/>
      <c r="G40" s="1"/>
      <c r="H40" s="84">
        <v>42429</v>
      </c>
      <c r="I40" s="84" t="s">
        <v>583</v>
      </c>
      <c r="J40" s="84" t="s">
        <v>564</v>
      </c>
      <c r="K40" s="1" t="s">
        <v>603</v>
      </c>
      <c r="L40" s="1" t="s">
        <v>604</v>
      </c>
      <c r="M40" s="84" t="s">
        <v>605</v>
      </c>
      <c r="N40" s="84" t="s">
        <v>606</v>
      </c>
      <c r="O40" s="84" t="s">
        <v>607</v>
      </c>
      <c r="P40" s="84" t="s">
        <v>589</v>
      </c>
      <c r="Q40" s="84" t="s">
        <v>606</v>
      </c>
      <c r="R40" s="84" t="s">
        <v>608</v>
      </c>
      <c r="S40" s="98" t="s">
        <v>609</v>
      </c>
      <c r="T40" s="1"/>
      <c r="U40" s="99"/>
      <c r="V40" s="1"/>
      <c r="W40" s="1"/>
      <c r="X40" s="1"/>
      <c r="Y40" s="1"/>
      <c r="Z40" s="1"/>
      <c r="AA40" s="100"/>
    </row>
    <row r="41" spans="1:39" s="68" customFormat="1" ht="149.25" customHeight="1" x14ac:dyDescent="0.55000000000000004">
      <c r="A41" s="1" t="s">
        <v>559</v>
      </c>
      <c r="B41" s="1">
        <v>19</v>
      </c>
      <c r="C41" s="1"/>
      <c r="D41" s="2"/>
      <c r="E41" s="1" t="s">
        <v>582</v>
      </c>
      <c r="F41" s="1"/>
      <c r="G41" s="1"/>
      <c r="H41" s="84">
        <v>42429</v>
      </c>
      <c r="I41" s="84" t="s">
        <v>583</v>
      </c>
      <c r="J41" s="84" t="s">
        <v>595</v>
      </c>
      <c r="K41" s="1" t="s">
        <v>610</v>
      </c>
      <c r="L41" s="1" t="s">
        <v>611</v>
      </c>
      <c r="M41" s="84" t="s">
        <v>612</v>
      </c>
      <c r="N41" s="84" t="s">
        <v>613</v>
      </c>
      <c r="O41" s="84" t="s">
        <v>614</v>
      </c>
      <c r="P41" s="84" t="s">
        <v>589</v>
      </c>
      <c r="Q41" s="84" t="s">
        <v>613</v>
      </c>
      <c r="R41" s="84" t="s">
        <v>615</v>
      </c>
      <c r="S41" s="98" t="s">
        <v>616</v>
      </c>
      <c r="T41" s="1"/>
      <c r="U41" s="99"/>
      <c r="V41" s="1"/>
      <c r="W41" s="1"/>
      <c r="X41" s="1"/>
      <c r="Y41" s="1"/>
      <c r="Z41" s="1"/>
      <c r="AA41" s="100"/>
    </row>
    <row r="42" spans="1:39" s="68" customFormat="1" ht="144.75" customHeight="1" x14ac:dyDescent="0.55000000000000004">
      <c r="A42" s="1" t="s">
        <v>559</v>
      </c>
      <c r="B42" s="1">
        <v>20</v>
      </c>
      <c r="C42" s="1"/>
      <c r="D42" s="2"/>
      <c r="E42" s="1" t="s">
        <v>582</v>
      </c>
      <c r="F42" s="1"/>
      <c r="G42" s="1"/>
      <c r="H42" s="84">
        <v>42429</v>
      </c>
      <c r="I42" s="84" t="s">
        <v>583</v>
      </c>
      <c r="J42" s="84" t="s">
        <v>595</v>
      </c>
      <c r="K42" s="1" t="s">
        <v>610</v>
      </c>
      <c r="L42" s="1" t="s">
        <v>611</v>
      </c>
      <c r="M42" s="84" t="s">
        <v>617</v>
      </c>
      <c r="N42" s="84" t="s">
        <v>618</v>
      </c>
      <c r="O42" s="84" t="s">
        <v>619</v>
      </c>
      <c r="P42" s="84" t="s">
        <v>589</v>
      </c>
      <c r="Q42" s="84" t="s">
        <v>618</v>
      </c>
      <c r="R42" s="84" t="s">
        <v>620</v>
      </c>
      <c r="S42" s="98" t="s">
        <v>621</v>
      </c>
      <c r="T42" s="1"/>
      <c r="U42" s="99"/>
      <c r="V42" s="1"/>
      <c r="W42" s="1"/>
      <c r="X42" s="1"/>
      <c r="Y42" s="1"/>
      <c r="Z42" s="1"/>
      <c r="AA42" s="100"/>
    </row>
    <row r="43" spans="1:39" s="68" customFormat="1" ht="117" customHeight="1" x14ac:dyDescent="0.55000000000000004">
      <c r="A43" s="1" t="s">
        <v>559</v>
      </c>
      <c r="B43" s="1">
        <v>21</v>
      </c>
      <c r="C43" s="1"/>
      <c r="D43" s="2"/>
      <c r="E43" s="1" t="s">
        <v>582</v>
      </c>
      <c r="F43" s="1"/>
      <c r="G43" s="1"/>
      <c r="H43" s="84">
        <v>42426</v>
      </c>
      <c r="I43" s="84" t="s">
        <v>583</v>
      </c>
      <c r="J43" s="84" t="s">
        <v>622</v>
      </c>
      <c r="K43" s="1" t="s">
        <v>623</v>
      </c>
      <c r="L43" s="1" t="s">
        <v>624</v>
      </c>
      <c r="M43" s="84" t="s">
        <v>625</v>
      </c>
      <c r="N43" s="84" t="s">
        <v>626</v>
      </c>
      <c r="O43" s="84" t="s">
        <v>627</v>
      </c>
      <c r="P43" s="84" t="s">
        <v>589</v>
      </c>
      <c r="Q43" s="84" t="s">
        <v>626</v>
      </c>
      <c r="R43" s="84" t="s">
        <v>628</v>
      </c>
      <c r="S43" s="98" t="s">
        <v>629</v>
      </c>
      <c r="T43" s="1"/>
      <c r="U43" s="99"/>
      <c r="V43" s="1"/>
      <c r="W43" s="1"/>
      <c r="X43" s="1"/>
      <c r="Y43" s="1"/>
      <c r="Z43" s="1"/>
      <c r="AA43" s="100"/>
      <c r="AB43" s="70"/>
    </row>
    <row r="44" spans="1:39" s="68" customFormat="1" ht="96" x14ac:dyDescent="0.55000000000000004">
      <c r="A44" s="1" t="s">
        <v>559</v>
      </c>
      <c r="B44" s="1">
        <v>24</v>
      </c>
      <c r="C44" s="1"/>
      <c r="D44" s="2"/>
      <c r="E44" s="1" t="s">
        <v>582</v>
      </c>
      <c r="F44" s="1"/>
      <c r="G44" s="1"/>
      <c r="H44" s="84">
        <v>42429</v>
      </c>
      <c r="I44" s="84" t="s">
        <v>583</v>
      </c>
      <c r="J44" s="84" t="s">
        <v>562</v>
      </c>
      <c r="K44" s="1" t="s">
        <v>630</v>
      </c>
      <c r="L44" s="1" t="s">
        <v>631</v>
      </c>
      <c r="M44" s="84" t="s">
        <v>632</v>
      </c>
      <c r="N44" s="84" t="s">
        <v>633</v>
      </c>
      <c r="O44" s="84" t="s">
        <v>634</v>
      </c>
      <c r="P44" s="84" t="s">
        <v>589</v>
      </c>
      <c r="Q44" s="84" t="s">
        <v>633</v>
      </c>
      <c r="R44" s="84" t="s">
        <v>635</v>
      </c>
      <c r="S44" s="98" t="s">
        <v>636</v>
      </c>
      <c r="T44" s="1"/>
      <c r="U44" s="99"/>
      <c r="V44" s="1"/>
      <c r="W44" s="1"/>
      <c r="X44" s="1"/>
      <c r="Y44" s="1"/>
      <c r="Z44" s="1"/>
      <c r="AA44" s="100"/>
    </row>
    <row r="45" spans="1:39" s="184" customFormat="1" ht="96.75" customHeight="1" x14ac:dyDescent="0.55000000000000004">
      <c r="A45" s="2" t="s">
        <v>559</v>
      </c>
      <c r="B45" s="2">
        <v>81</v>
      </c>
      <c r="C45" s="2"/>
      <c r="D45" s="1" t="s">
        <v>646</v>
      </c>
      <c r="E45" s="414" t="s">
        <v>637</v>
      </c>
      <c r="F45" s="2"/>
      <c r="G45" s="2"/>
      <c r="H45" s="2"/>
      <c r="I45" s="84" t="s">
        <v>638</v>
      </c>
      <c r="J45" s="1" t="s">
        <v>647</v>
      </c>
      <c r="K45" s="1" t="s">
        <v>76</v>
      </c>
      <c r="L45" s="1"/>
      <c r="M45" s="1" t="s">
        <v>648</v>
      </c>
      <c r="N45" s="1" t="s">
        <v>649</v>
      </c>
      <c r="O45" s="1" t="s">
        <v>650</v>
      </c>
      <c r="P45" s="1" t="s">
        <v>651</v>
      </c>
      <c r="Q45" s="1"/>
      <c r="R45" s="1"/>
      <c r="S45" s="1" t="s">
        <v>652</v>
      </c>
      <c r="T45" s="1"/>
      <c r="U45" s="1"/>
      <c r="V45" s="2"/>
      <c r="W45" s="2"/>
      <c r="X45" s="2"/>
      <c r="Y45" s="94"/>
      <c r="Z45" s="3"/>
      <c r="AA45" s="3"/>
      <c r="AB45" s="3"/>
      <c r="AC45" s="3"/>
      <c r="AD45" s="3"/>
      <c r="AH45" s="3"/>
      <c r="AI45" s="3"/>
      <c r="AK45" s="3"/>
      <c r="AL45" s="3"/>
      <c r="AM45" s="3"/>
    </row>
    <row r="46" spans="1:39" s="184" customFormat="1" ht="96.75" customHeight="1" x14ac:dyDescent="0.55000000000000004">
      <c r="A46" s="2" t="s">
        <v>559</v>
      </c>
      <c r="B46" s="2">
        <v>82</v>
      </c>
      <c r="C46" s="2"/>
      <c r="D46" s="1" t="s">
        <v>653</v>
      </c>
      <c r="E46" s="414" t="s">
        <v>637</v>
      </c>
      <c r="F46" s="2"/>
      <c r="G46" s="2"/>
      <c r="H46" s="2"/>
      <c r="I46" s="84" t="s">
        <v>638</v>
      </c>
      <c r="J46" s="1" t="s">
        <v>654</v>
      </c>
      <c r="K46" s="1" t="s">
        <v>80</v>
      </c>
      <c r="L46" s="1"/>
      <c r="M46" s="1" t="s">
        <v>81</v>
      </c>
      <c r="N46" s="1" t="s">
        <v>655</v>
      </c>
      <c r="O46" s="1" t="s">
        <v>656</v>
      </c>
      <c r="P46" s="1" t="s">
        <v>657</v>
      </c>
      <c r="Q46" s="1"/>
      <c r="R46" s="1"/>
      <c r="S46" s="1" t="s">
        <v>641</v>
      </c>
      <c r="T46" s="1"/>
      <c r="U46" s="1"/>
      <c r="V46" s="2"/>
      <c r="W46" s="2"/>
      <c r="X46" s="2"/>
      <c r="Y46" s="94"/>
      <c r="Z46" s="3"/>
      <c r="AA46" s="3"/>
      <c r="AB46" s="3"/>
      <c r="AC46" s="3"/>
      <c r="AD46" s="3"/>
      <c r="AH46" s="3"/>
      <c r="AI46" s="3"/>
      <c r="AK46" s="3"/>
      <c r="AL46" s="3"/>
      <c r="AM46" s="3"/>
    </row>
    <row r="47" spans="1:39" s="184" customFormat="1" ht="96.75" customHeight="1" x14ac:dyDescent="0.55000000000000004">
      <c r="A47" s="2" t="s">
        <v>559</v>
      </c>
      <c r="B47" s="2">
        <v>83</v>
      </c>
      <c r="C47" s="2"/>
      <c r="D47" s="1" t="s">
        <v>658</v>
      </c>
      <c r="E47" s="414" t="s">
        <v>637</v>
      </c>
      <c r="F47" s="2"/>
      <c r="G47" s="2"/>
      <c r="H47" s="2"/>
      <c r="I47" s="84" t="s">
        <v>638</v>
      </c>
      <c r="J47" s="1" t="s">
        <v>643</v>
      </c>
      <c r="K47" s="1" t="s">
        <v>659</v>
      </c>
      <c r="L47" s="1"/>
      <c r="M47" s="1" t="s">
        <v>660</v>
      </c>
      <c r="N47" s="1" t="s">
        <v>661</v>
      </c>
      <c r="O47" s="1" t="s">
        <v>662</v>
      </c>
      <c r="P47" s="1" t="s">
        <v>663</v>
      </c>
      <c r="Q47" s="1"/>
      <c r="R47" s="1"/>
      <c r="S47" s="1" t="s">
        <v>664</v>
      </c>
      <c r="T47" s="1"/>
      <c r="U47" s="1"/>
      <c r="V47" s="2"/>
      <c r="W47" s="2"/>
      <c r="X47" s="2"/>
      <c r="Y47" s="94"/>
      <c r="Z47" s="3"/>
      <c r="AA47" s="3"/>
      <c r="AB47" s="3"/>
      <c r="AC47" s="3"/>
      <c r="AD47" s="3"/>
      <c r="AH47" s="3"/>
      <c r="AI47" s="3"/>
      <c r="AK47" s="3"/>
      <c r="AL47" s="3"/>
      <c r="AM47" s="3"/>
    </row>
    <row r="48" spans="1:39" s="184" customFormat="1" ht="93.75" customHeight="1" x14ac:dyDescent="0.55000000000000004">
      <c r="A48" s="2" t="s">
        <v>559</v>
      </c>
      <c r="B48" s="2">
        <v>84</v>
      </c>
      <c r="C48" s="2"/>
      <c r="D48" s="1" t="s">
        <v>665</v>
      </c>
      <c r="E48" s="414" t="s">
        <v>637</v>
      </c>
      <c r="F48" s="2"/>
      <c r="G48" s="2"/>
      <c r="H48" s="2"/>
      <c r="I48" s="84" t="s">
        <v>638</v>
      </c>
      <c r="J48" s="1" t="s">
        <v>643</v>
      </c>
      <c r="K48" s="1" t="s">
        <v>659</v>
      </c>
      <c r="L48" s="1"/>
      <c r="M48" s="1" t="s">
        <v>666</v>
      </c>
      <c r="N48" s="1" t="s">
        <v>667</v>
      </c>
      <c r="O48" s="1" t="s">
        <v>668</v>
      </c>
      <c r="P48" s="1" t="s">
        <v>669</v>
      </c>
      <c r="Q48" s="1"/>
      <c r="R48" s="1"/>
      <c r="S48" s="1" t="s">
        <v>670</v>
      </c>
      <c r="T48" s="1"/>
      <c r="U48" s="1"/>
      <c r="V48" s="2"/>
      <c r="W48" s="2"/>
      <c r="X48" s="2"/>
      <c r="Y48" s="94"/>
      <c r="Z48" s="3"/>
      <c r="AA48" s="3"/>
      <c r="AB48" s="3"/>
      <c r="AC48" s="3"/>
      <c r="AD48" s="3"/>
      <c r="AH48" s="3"/>
      <c r="AI48" s="3"/>
      <c r="AK48" s="3"/>
      <c r="AL48" s="3"/>
      <c r="AM48" s="3"/>
    </row>
    <row r="49" spans="1:55" s="184" customFormat="1" ht="67.5" customHeight="1" x14ac:dyDescent="0.55000000000000004">
      <c r="A49" s="2" t="s">
        <v>559</v>
      </c>
      <c r="B49" s="2">
        <v>85</v>
      </c>
      <c r="C49" s="2"/>
      <c r="D49" s="1" t="s">
        <v>671</v>
      </c>
      <c r="E49" s="414" t="s">
        <v>637</v>
      </c>
      <c r="F49" s="2"/>
      <c r="G49" s="2"/>
      <c r="H49" s="2"/>
      <c r="I49" s="84" t="s">
        <v>638</v>
      </c>
      <c r="J49" s="1" t="s">
        <v>647</v>
      </c>
      <c r="K49" s="1" t="s">
        <v>672</v>
      </c>
      <c r="L49" s="1"/>
      <c r="M49" s="1" t="s">
        <v>673</v>
      </c>
      <c r="N49" s="1" t="s">
        <v>674</v>
      </c>
      <c r="O49" s="1" t="s">
        <v>675</v>
      </c>
      <c r="P49" s="1" t="s">
        <v>676</v>
      </c>
      <c r="Q49" s="1"/>
      <c r="R49" s="1"/>
      <c r="S49" s="1" t="s">
        <v>677</v>
      </c>
      <c r="T49" s="1"/>
      <c r="U49" s="1"/>
      <c r="V49" s="2"/>
      <c r="W49" s="2"/>
      <c r="X49" s="2"/>
      <c r="Y49" s="94"/>
      <c r="Z49" s="3"/>
      <c r="AA49" s="3"/>
      <c r="AB49" s="3"/>
      <c r="AC49" s="3"/>
      <c r="AD49" s="3"/>
      <c r="AH49" s="3"/>
      <c r="AI49" s="3"/>
      <c r="AK49" s="3"/>
      <c r="AL49" s="3"/>
      <c r="AM49" s="3"/>
    </row>
    <row r="50" spans="1:55" s="184" customFormat="1" ht="67.5" customHeight="1" x14ac:dyDescent="0.55000000000000004">
      <c r="A50" s="2" t="s">
        <v>559</v>
      </c>
      <c r="B50" s="2">
        <v>86</v>
      </c>
      <c r="C50" s="2"/>
      <c r="D50" s="1" t="s">
        <v>678</v>
      </c>
      <c r="E50" s="414" t="s">
        <v>637</v>
      </c>
      <c r="F50" s="2"/>
      <c r="G50" s="2"/>
      <c r="H50" s="2"/>
      <c r="I50" s="84" t="s">
        <v>638</v>
      </c>
      <c r="J50" s="1" t="s">
        <v>654</v>
      </c>
      <c r="K50" s="1" t="s">
        <v>640</v>
      </c>
      <c r="L50" s="1"/>
      <c r="M50" s="1" t="s">
        <v>679</v>
      </c>
      <c r="N50" s="1" t="s">
        <v>680</v>
      </c>
      <c r="O50" s="1" t="s">
        <v>681</v>
      </c>
      <c r="P50" s="1" t="s">
        <v>682</v>
      </c>
      <c r="Q50" s="1"/>
      <c r="R50" s="1"/>
      <c r="S50" s="1" t="s">
        <v>677</v>
      </c>
      <c r="T50" s="1"/>
      <c r="U50" s="1"/>
      <c r="V50" s="2"/>
      <c r="W50" s="2"/>
      <c r="X50" s="2"/>
      <c r="Y50" s="94"/>
      <c r="Z50" s="3"/>
      <c r="AA50" s="3"/>
      <c r="AB50" s="3"/>
      <c r="AC50" s="3"/>
      <c r="AD50" s="3"/>
      <c r="AH50" s="3"/>
      <c r="AI50" s="3"/>
      <c r="AK50" s="3"/>
      <c r="AL50" s="3"/>
      <c r="AM50" s="3"/>
    </row>
    <row r="51" spans="1:55" s="184" customFormat="1" ht="67.5" customHeight="1" x14ac:dyDescent="0.55000000000000004">
      <c r="A51" s="2" t="s">
        <v>559</v>
      </c>
      <c r="B51" s="2">
        <v>87</v>
      </c>
      <c r="C51" s="2"/>
      <c r="D51" s="1" t="s">
        <v>683</v>
      </c>
      <c r="E51" s="414" t="s">
        <v>637</v>
      </c>
      <c r="F51" s="2"/>
      <c r="G51" s="2"/>
      <c r="H51" s="2"/>
      <c r="I51" s="84" t="s">
        <v>638</v>
      </c>
      <c r="J51" s="1" t="s">
        <v>644</v>
      </c>
      <c r="K51" s="1" t="s">
        <v>684</v>
      </c>
      <c r="L51" s="1"/>
      <c r="M51" s="1" t="s">
        <v>685</v>
      </c>
      <c r="N51" s="1" t="s">
        <v>686</v>
      </c>
      <c r="O51" s="1" t="s">
        <v>687</v>
      </c>
      <c r="P51" s="1" t="s">
        <v>688</v>
      </c>
      <c r="Q51" s="1"/>
      <c r="R51" s="1"/>
      <c r="S51" s="1" t="s">
        <v>689</v>
      </c>
      <c r="T51" s="1"/>
      <c r="U51" s="1"/>
      <c r="V51" s="2"/>
      <c r="W51" s="2"/>
      <c r="X51" s="2"/>
      <c r="Y51" s="94"/>
      <c r="Z51" s="3"/>
      <c r="AA51" s="3"/>
      <c r="AB51" s="3"/>
      <c r="AC51" s="3"/>
      <c r="AD51" s="3"/>
      <c r="AH51" s="3"/>
      <c r="AI51" s="3"/>
      <c r="AK51" s="3"/>
      <c r="AL51" s="3"/>
      <c r="AM51" s="3"/>
    </row>
    <row r="52" spans="1:55" s="184" customFormat="1" ht="67.5" customHeight="1" x14ac:dyDescent="0.55000000000000004">
      <c r="A52" s="2" t="s">
        <v>559</v>
      </c>
      <c r="B52" s="2">
        <v>88</v>
      </c>
      <c r="C52" s="2"/>
      <c r="D52" s="1" t="s">
        <v>690</v>
      </c>
      <c r="E52" s="414" t="s">
        <v>637</v>
      </c>
      <c r="F52" s="2"/>
      <c r="G52" s="2"/>
      <c r="H52" s="2"/>
      <c r="I52" s="84" t="s">
        <v>638</v>
      </c>
      <c r="J52" s="1" t="s">
        <v>644</v>
      </c>
      <c r="K52" s="1" t="s">
        <v>684</v>
      </c>
      <c r="L52" s="1"/>
      <c r="M52" s="1" t="s">
        <v>691</v>
      </c>
      <c r="N52" s="1" t="s">
        <v>692</v>
      </c>
      <c r="O52" s="1" t="s">
        <v>693</v>
      </c>
      <c r="P52" s="1" t="s">
        <v>694</v>
      </c>
      <c r="Q52" s="1"/>
      <c r="R52" s="1"/>
      <c r="S52" s="1" t="s">
        <v>695</v>
      </c>
      <c r="T52" s="1"/>
      <c r="U52" s="1"/>
      <c r="V52" s="2"/>
      <c r="W52" s="2"/>
      <c r="X52" s="2"/>
      <c r="Y52" s="94"/>
      <c r="Z52" s="3"/>
      <c r="AA52" s="3"/>
      <c r="AB52" s="3"/>
      <c r="AC52" s="3"/>
      <c r="AD52" s="3"/>
      <c r="AH52" s="3"/>
      <c r="AI52" s="3"/>
      <c r="AK52" s="3"/>
      <c r="AL52" s="3"/>
      <c r="AM52" s="3"/>
    </row>
    <row r="53" spans="1:55" s="184" customFormat="1" ht="67.5" customHeight="1" x14ac:dyDescent="0.55000000000000004">
      <c r="A53" s="2" t="s">
        <v>559</v>
      </c>
      <c r="B53" s="2">
        <v>89</v>
      </c>
      <c r="C53" s="2"/>
      <c r="D53" s="1" t="s">
        <v>696</v>
      </c>
      <c r="E53" s="414" t="s">
        <v>637</v>
      </c>
      <c r="F53" s="2"/>
      <c r="G53" s="2"/>
      <c r="H53" s="2"/>
      <c r="I53" s="84" t="s">
        <v>638</v>
      </c>
      <c r="J53" s="1" t="s">
        <v>647</v>
      </c>
      <c r="K53" s="1" t="s">
        <v>697</v>
      </c>
      <c r="L53" s="1"/>
      <c r="M53" s="1" t="s">
        <v>698</v>
      </c>
      <c r="N53" s="1" t="s">
        <v>699</v>
      </c>
      <c r="O53" s="1" t="s">
        <v>700</v>
      </c>
      <c r="P53" s="1" t="s">
        <v>701</v>
      </c>
      <c r="Q53" s="1"/>
      <c r="R53" s="1"/>
      <c r="S53" s="415" t="s">
        <v>702</v>
      </c>
      <c r="T53" s="415"/>
      <c r="U53" s="415"/>
      <c r="V53" s="2"/>
      <c r="W53" s="2"/>
      <c r="X53" s="2"/>
      <c r="Y53" s="94"/>
      <c r="Z53" s="3"/>
      <c r="AA53" s="3"/>
      <c r="AB53" s="3"/>
      <c r="AC53" s="3"/>
      <c r="AD53" s="3"/>
      <c r="AH53" s="3"/>
      <c r="AI53" s="3"/>
      <c r="AK53" s="3"/>
      <c r="AL53" s="3"/>
      <c r="AM53" s="3"/>
    </row>
    <row r="54" spans="1:55" s="184" customFormat="1" ht="67.5" customHeight="1" x14ac:dyDescent="0.55000000000000004">
      <c r="A54" s="2" t="s">
        <v>559</v>
      </c>
      <c r="B54" s="2">
        <v>90</v>
      </c>
      <c r="C54" s="2"/>
      <c r="D54" s="1" t="s">
        <v>703</v>
      </c>
      <c r="E54" s="414" t="s">
        <v>637</v>
      </c>
      <c r="F54" s="2"/>
      <c r="G54" s="2"/>
      <c r="H54" s="2"/>
      <c r="I54" s="84" t="s">
        <v>638</v>
      </c>
      <c r="J54" s="1" t="s">
        <v>654</v>
      </c>
      <c r="K54" s="1" t="s">
        <v>640</v>
      </c>
      <c r="L54" s="1"/>
      <c r="M54" s="1" t="s">
        <v>704</v>
      </c>
      <c r="N54" s="1" t="s">
        <v>705</v>
      </c>
      <c r="O54" s="1" t="s">
        <v>706</v>
      </c>
      <c r="P54" s="1" t="s">
        <v>707</v>
      </c>
      <c r="Q54" s="1"/>
      <c r="R54" s="1"/>
      <c r="S54" s="1" t="s">
        <v>708</v>
      </c>
      <c r="T54" s="1"/>
      <c r="U54" s="1"/>
      <c r="V54" s="2"/>
      <c r="W54" s="2"/>
      <c r="X54" s="2"/>
      <c r="Y54" s="94"/>
      <c r="Z54" s="3"/>
      <c r="AA54" s="3"/>
      <c r="AB54" s="3"/>
      <c r="AC54" s="3"/>
      <c r="AD54" s="3"/>
      <c r="AH54" s="3"/>
      <c r="AI54" s="3"/>
      <c r="AK54" s="3"/>
      <c r="AL54" s="3"/>
      <c r="AM54" s="3"/>
    </row>
    <row r="55" spans="1:55" s="184" customFormat="1" ht="67.5" customHeight="1" x14ac:dyDescent="0.55000000000000004">
      <c r="A55" s="2" t="s">
        <v>559</v>
      </c>
      <c r="B55" s="2">
        <v>92</v>
      </c>
      <c r="C55" s="2"/>
      <c r="D55" s="1" t="s">
        <v>709</v>
      </c>
      <c r="E55" s="414" t="s">
        <v>637</v>
      </c>
      <c r="F55" s="2"/>
      <c r="G55" s="2"/>
      <c r="H55" s="2"/>
      <c r="I55" s="84" t="s">
        <v>638</v>
      </c>
      <c r="J55" s="1" t="s">
        <v>639</v>
      </c>
      <c r="K55" s="1" t="s">
        <v>710</v>
      </c>
      <c r="L55" s="1"/>
      <c r="M55" s="1" t="s">
        <v>711</v>
      </c>
      <c r="N55" s="1" t="s">
        <v>712</v>
      </c>
      <c r="O55" s="1" t="s">
        <v>713</v>
      </c>
      <c r="P55" s="1" t="s">
        <v>714</v>
      </c>
      <c r="Q55" s="1"/>
      <c r="R55" s="1"/>
      <c r="S55" s="1" t="s">
        <v>715</v>
      </c>
      <c r="T55" s="1"/>
      <c r="U55" s="1"/>
      <c r="V55" s="2"/>
      <c r="W55" s="2"/>
      <c r="X55" s="2"/>
      <c r="Y55" s="94"/>
      <c r="Z55" s="3"/>
      <c r="AA55" s="3"/>
      <c r="AB55" s="3"/>
      <c r="AC55" s="3"/>
      <c r="AD55" s="3"/>
      <c r="AH55" s="3"/>
      <c r="AI55" s="3"/>
      <c r="AK55" s="3"/>
      <c r="AL55" s="3"/>
      <c r="AM55" s="3"/>
    </row>
    <row r="56" spans="1:55" s="184" customFormat="1" ht="67.5" customHeight="1" x14ac:dyDescent="0.55000000000000004">
      <c r="A56" s="2" t="s">
        <v>559</v>
      </c>
      <c r="B56" s="2">
        <v>93</v>
      </c>
      <c r="C56" s="2"/>
      <c r="D56" s="1" t="s">
        <v>716</v>
      </c>
      <c r="E56" s="414" t="s">
        <v>637</v>
      </c>
      <c r="F56" s="2"/>
      <c r="G56" s="2"/>
      <c r="H56" s="2"/>
      <c r="I56" s="84" t="s">
        <v>638</v>
      </c>
      <c r="J56" s="1" t="s">
        <v>639</v>
      </c>
      <c r="K56" s="1" t="s">
        <v>717</v>
      </c>
      <c r="L56" s="1"/>
      <c r="M56" s="1" t="s">
        <v>718</v>
      </c>
      <c r="N56" s="1" t="s">
        <v>719</v>
      </c>
      <c r="O56" s="1" t="s">
        <v>720</v>
      </c>
      <c r="P56" s="1" t="s">
        <v>721</v>
      </c>
      <c r="Q56" s="1"/>
      <c r="R56" s="1"/>
      <c r="S56" s="1" t="s">
        <v>722</v>
      </c>
      <c r="T56" s="1"/>
      <c r="U56" s="1"/>
      <c r="V56" s="2"/>
      <c r="W56" s="2"/>
      <c r="X56" s="2"/>
      <c r="Y56" s="94"/>
      <c r="Z56" s="3"/>
      <c r="AA56" s="3"/>
      <c r="AB56" s="3"/>
      <c r="AC56" s="3"/>
      <c r="AD56" s="3"/>
      <c r="AH56" s="3"/>
      <c r="AI56" s="3"/>
      <c r="AK56" s="3"/>
      <c r="AL56" s="3"/>
      <c r="AM56" s="3"/>
    </row>
    <row r="57" spans="1:55" s="184" customFormat="1" ht="67.5" customHeight="1" x14ac:dyDescent="0.55000000000000004">
      <c r="A57" s="2" t="s">
        <v>559</v>
      </c>
      <c r="B57" s="2">
        <v>94</v>
      </c>
      <c r="C57" s="2"/>
      <c r="D57" s="1" t="s">
        <v>723</v>
      </c>
      <c r="E57" s="414" t="s">
        <v>637</v>
      </c>
      <c r="F57" s="2"/>
      <c r="G57" s="2"/>
      <c r="H57" s="2"/>
      <c r="I57" s="84" t="s">
        <v>638</v>
      </c>
      <c r="J57" s="1" t="s">
        <v>654</v>
      </c>
      <c r="K57" s="1" t="s">
        <v>724</v>
      </c>
      <c r="L57" s="1"/>
      <c r="M57" s="1" t="s">
        <v>725</v>
      </c>
      <c r="N57" s="1" t="s">
        <v>726</v>
      </c>
      <c r="O57" s="1" t="s">
        <v>727</v>
      </c>
      <c r="P57" s="1" t="s">
        <v>728</v>
      </c>
      <c r="Q57" s="1"/>
      <c r="R57" s="1"/>
      <c r="S57" s="1" t="s">
        <v>729</v>
      </c>
      <c r="T57" s="1"/>
      <c r="U57" s="1"/>
      <c r="V57" s="2"/>
      <c r="W57" s="2"/>
      <c r="X57" s="2"/>
      <c r="Y57" s="94"/>
      <c r="Z57" s="3"/>
      <c r="AA57" s="3"/>
      <c r="AB57" s="3"/>
      <c r="AC57" s="3"/>
      <c r="AD57" s="3"/>
      <c r="AH57" s="3"/>
      <c r="AI57" s="3"/>
      <c r="AK57" s="3"/>
      <c r="AL57" s="3"/>
      <c r="AM57" s="3"/>
    </row>
    <row r="58" spans="1:55" s="184" customFormat="1" ht="67.5" customHeight="1" x14ac:dyDescent="0.55000000000000004">
      <c r="A58" s="2" t="s">
        <v>559</v>
      </c>
      <c r="B58" s="2">
        <v>95</v>
      </c>
      <c r="C58" s="2"/>
      <c r="D58" s="1" t="s">
        <v>730</v>
      </c>
      <c r="E58" s="414" t="s">
        <v>637</v>
      </c>
      <c r="F58" s="2"/>
      <c r="G58" s="2"/>
      <c r="H58" s="2"/>
      <c r="I58" s="84" t="s">
        <v>638</v>
      </c>
      <c r="J58" s="1" t="s">
        <v>160</v>
      </c>
      <c r="K58" s="1" t="s">
        <v>731</v>
      </c>
      <c r="L58" s="1"/>
      <c r="M58" s="1" t="s">
        <v>732</v>
      </c>
      <c r="N58" s="1" t="s">
        <v>733</v>
      </c>
      <c r="O58" s="1" t="s">
        <v>734</v>
      </c>
      <c r="P58" s="1"/>
      <c r="Q58" s="1"/>
      <c r="R58" s="1"/>
      <c r="S58" s="1" t="s">
        <v>735</v>
      </c>
      <c r="T58" s="1"/>
      <c r="U58" s="1"/>
      <c r="V58" s="2"/>
      <c r="W58" s="2"/>
      <c r="X58" s="2"/>
      <c r="Y58" s="94"/>
      <c r="Z58" s="3"/>
      <c r="AA58" s="3"/>
      <c r="AB58" s="3"/>
      <c r="AC58" s="3"/>
      <c r="AD58" s="3"/>
      <c r="AH58" s="3"/>
      <c r="AI58" s="3"/>
      <c r="AK58" s="3"/>
      <c r="AL58" s="3"/>
      <c r="AM58" s="3"/>
    </row>
    <row r="59" spans="1:55" s="184" customFormat="1" ht="67.5" customHeight="1" x14ac:dyDescent="0.55000000000000004">
      <c r="A59" s="2" t="s">
        <v>559</v>
      </c>
      <c r="B59" s="2">
        <v>96</v>
      </c>
      <c r="C59" s="2"/>
      <c r="D59" s="1" t="s">
        <v>736</v>
      </c>
      <c r="E59" s="414" t="s">
        <v>637</v>
      </c>
      <c r="F59" s="2"/>
      <c r="G59" s="2"/>
      <c r="H59" s="2"/>
      <c r="I59" s="84" t="s">
        <v>638</v>
      </c>
      <c r="J59" s="1" t="s">
        <v>639</v>
      </c>
      <c r="K59" s="1" t="s">
        <v>737</v>
      </c>
      <c r="L59" s="1"/>
      <c r="M59" s="1" t="s">
        <v>738</v>
      </c>
      <c r="N59" s="1" t="s">
        <v>739</v>
      </c>
      <c r="O59" s="1" t="s">
        <v>740</v>
      </c>
      <c r="P59" s="1" t="s">
        <v>741</v>
      </c>
      <c r="Q59" s="1"/>
      <c r="R59" s="1"/>
      <c r="S59" s="1" t="s">
        <v>641</v>
      </c>
      <c r="T59" s="1"/>
      <c r="U59" s="1"/>
      <c r="V59" s="2"/>
      <c r="W59" s="2"/>
      <c r="X59" s="2"/>
      <c r="Y59" s="94"/>
      <c r="Z59" s="3"/>
      <c r="AA59" s="3"/>
      <c r="AB59" s="3"/>
      <c r="AC59" s="3"/>
      <c r="AD59" s="3"/>
      <c r="AH59" s="3"/>
      <c r="AI59" s="3"/>
      <c r="AK59" s="3"/>
      <c r="AL59" s="3"/>
      <c r="AM59" s="3"/>
    </row>
    <row r="60" spans="1:55" s="184" customFormat="1" ht="67.5" customHeight="1" x14ac:dyDescent="0.55000000000000004">
      <c r="A60" s="2" t="s">
        <v>559</v>
      </c>
      <c r="B60" s="2">
        <v>98</v>
      </c>
      <c r="C60" s="2"/>
      <c r="D60" s="1" t="s">
        <v>742</v>
      </c>
      <c r="E60" s="414" t="s">
        <v>637</v>
      </c>
      <c r="F60" s="2"/>
      <c r="G60" s="2"/>
      <c r="H60" s="2"/>
      <c r="I60" s="84" t="s">
        <v>638</v>
      </c>
      <c r="J60" s="1" t="s">
        <v>639</v>
      </c>
      <c r="K60" s="1" t="s">
        <v>743</v>
      </c>
      <c r="L60" s="1"/>
      <c r="M60" s="1" t="s">
        <v>744</v>
      </c>
      <c r="N60" s="1" t="s">
        <v>745</v>
      </c>
      <c r="O60" s="1" t="s">
        <v>746</v>
      </c>
      <c r="P60" s="1" t="s">
        <v>747</v>
      </c>
      <c r="Q60" s="1"/>
      <c r="R60" s="1"/>
      <c r="S60" s="1" t="s">
        <v>641</v>
      </c>
      <c r="T60" s="1"/>
      <c r="U60" s="1"/>
      <c r="V60" s="2"/>
      <c r="W60" s="2"/>
      <c r="X60" s="2"/>
      <c r="Y60" s="94"/>
      <c r="Z60" s="3"/>
      <c r="AA60" s="3"/>
      <c r="AB60" s="3"/>
      <c r="AC60" s="3"/>
      <c r="AD60" s="3"/>
      <c r="AF60" s="416"/>
      <c r="AG60" s="416"/>
      <c r="AH60" s="3"/>
      <c r="AI60" s="3"/>
      <c r="AK60" s="70"/>
      <c r="AL60" s="3"/>
      <c r="AM60" s="3"/>
    </row>
    <row r="61" spans="1:55" s="184" customFormat="1" ht="67.5" customHeight="1" x14ac:dyDescent="0.55000000000000004">
      <c r="A61" s="2" t="s">
        <v>559</v>
      </c>
      <c r="B61" s="2">
        <v>99</v>
      </c>
      <c r="C61" s="2"/>
      <c r="D61" s="1" t="s">
        <v>748</v>
      </c>
      <c r="E61" s="414" t="s">
        <v>637</v>
      </c>
      <c r="F61" s="2"/>
      <c r="G61" s="2"/>
      <c r="H61" s="2"/>
      <c r="I61" s="84" t="s">
        <v>638</v>
      </c>
      <c r="J61" s="1" t="s">
        <v>654</v>
      </c>
      <c r="K61" s="1" t="s">
        <v>749</v>
      </c>
      <c r="L61" s="1"/>
      <c r="M61" s="1" t="s">
        <v>750</v>
      </c>
      <c r="N61" s="1" t="s">
        <v>751</v>
      </c>
      <c r="O61" s="1" t="s">
        <v>752</v>
      </c>
      <c r="P61" s="1" t="s">
        <v>753</v>
      </c>
      <c r="Q61" s="1"/>
      <c r="R61" s="1"/>
      <c r="S61" s="1" t="s">
        <v>641</v>
      </c>
      <c r="T61" s="1"/>
      <c r="U61" s="1"/>
      <c r="V61" s="2"/>
      <c r="W61" s="2"/>
      <c r="X61" s="2"/>
      <c r="Y61" s="94"/>
      <c r="Z61" s="3"/>
      <c r="AA61" s="3"/>
      <c r="AB61" s="3"/>
      <c r="AC61" s="3"/>
      <c r="AD61" s="3"/>
      <c r="AH61" s="3"/>
      <c r="AI61" s="3"/>
      <c r="AK61" s="3"/>
      <c r="AL61" s="3"/>
      <c r="AM61" s="3"/>
    </row>
    <row r="62" spans="1:55" s="184" customFormat="1" ht="67.5" customHeight="1" x14ac:dyDescent="0.55000000000000004">
      <c r="A62" s="386" t="s">
        <v>559</v>
      </c>
      <c r="B62" s="386">
        <v>100</v>
      </c>
      <c r="C62" s="386"/>
      <c r="D62" s="88" t="s">
        <v>754</v>
      </c>
      <c r="E62" s="420" t="s">
        <v>637</v>
      </c>
      <c r="F62" s="386"/>
      <c r="G62" s="386"/>
      <c r="H62" s="386"/>
      <c r="I62" s="421" t="s">
        <v>638</v>
      </c>
      <c r="J62" s="88" t="s">
        <v>642</v>
      </c>
      <c r="K62" s="88" t="s">
        <v>755</v>
      </c>
      <c r="L62" s="88"/>
      <c r="M62" s="88" t="s">
        <v>756</v>
      </c>
      <c r="N62" s="88" t="s">
        <v>757</v>
      </c>
      <c r="O62" s="88" t="s">
        <v>758</v>
      </c>
      <c r="P62" s="88" t="s">
        <v>759</v>
      </c>
      <c r="Q62" s="88"/>
      <c r="R62" s="88"/>
      <c r="S62" s="88" t="s">
        <v>641</v>
      </c>
      <c r="T62" s="88"/>
      <c r="U62" s="88"/>
      <c r="V62" s="386"/>
      <c r="W62" s="386"/>
      <c r="X62" s="386"/>
      <c r="Y62" s="422"/>
      <c r="Z62" s="3"/>
      <c r="AA62" s="3"/>
      <c r="AB62" s="3"/>
      <c r="AC62" s="3"/>
      <c r="AD62" s="3"/>
      <c r="AH62" s="3"/>
      <c r="AI62" s="3"/>
      <c r="AK62" s="3"/>
      <c r="AL62" s="3"/>
      <c r="AM62" s="3"/>
    </row>
    <row r="63" spans="1:55" s="425" customFormat="1" ht="66.5" customHeight="1" x14ac:dyDescent="0.55000000000000004">
      <c r="A63" s="418" t="s">
        <v>559</v>
      </c>
      <c r="B63" s="418">
        <v>28</v>
      </c>
      <c r="C63" s="418"/>
      <c r="D63" s="418" t="s">
        <v>2790</v>
      </c>
      <c r="E63" s="418" t="s">
        <v>582</v>
      </c>
      <c r="F63" s="418"/>
      <c r="G63" s="418"/>
      <c r="H63" s="417">
        <v>42706</v>
      </c>
      <c r="I63" s="417">
        <v>44610</v>
      </c>
      <c r="J63" s="417" t="s">
        <v>622</v>
      </c>
      <c r="K63" s="418" t="s">
        <v>2783</v>
      </c>
      <c r="L63" s="418" t="s">
        <v>2784</v>
      </c>
      <c r="M63" s="417" t="s">
        <v>2785</v>
      </c>
      <c r="N63" s="417" t="s">
        <v>2786</v>
      </c>
      <c r="O63" s="417" t="s">
        <v>2787</v>
      </c>
      <c r="P63" s="417" t="s">
        <v>589</v>
      </c>
      <c r="Q63" s="417" t="s">
        <v>2786</v>
      </c>
      <c r="R63" s="417" t="s">
        <v>2788</v>
      </c>
      <c r="S63" s="419" t="s">
        <v>2789</v>
      </c>
      <c r="T63" s="419"/>
      <c r="U63" s="424"/>
      <c r="V63" s="424"/>
      <c r="W63" s="424"/>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3"/>
      <c r="AY63" s="423"/>
      <c r="AZ63" s="423"/>
      <c r="BA63" s="423"/>
      <c r="BB63" s="423"/>
      <c r="BC63" s="423"/>
    </row>
  </sheetData>
  <mergeCells count="3">
    <mergeCell ref="Y1:Z1"/>
    <mergeCell ref="A2:Y2"/>
    <mergeCell ref="P3:T3"/>
  </mergeCells>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254"/>
  <sheetViews>
    <sheetView topLeftCell="M1" zoomScale="69" zoomScaleNormal="69" workbookViewId="0">
      <selection activeCell="A255" sqref="A255"/>
    </sheetView>
  </sheetViews>
  <sheetFormatPr defaultColWidth="9" defaultRowHeight="12" x14ac:dyDescent="0.55000000000000004"/>
  <cols>
    <col min="1" max="1" width="9.5" style="166" customWidth="1"/>
    <col min="2" max="2" width="14.33203125" style="3" customWidth="1"/>
    <col min="3" max="3" width="16.33203125" style="166" customWidth="1"/>
    <col min="4" max="4" width="6.33203125" style="167" customWidth="1"/>
    <col min="5" max="5" width="27" style="3" customWidth="1"/>
    <col min="6" max="6" width="16.33203125" style="134" customWidth="1"/>
    <col min="7" max="7" width="16.75" style="3" customWidth="1"/>
    <col min="8" max="8" width="7.58203125" style="3" hidden="1" customWidth="1"/>
    <col min="9" max="9" width="6.33203125" style="167" hidden="1" customWidth="1"/>
    <col min="10" max="10" width="6.33203125" style="168" hidden="1" customWidth="1"/>
    <col min="11" max="11" width="8.08203125" style="166" hidden="1" customWidth="1"/>
    <col min="12" max="12" width="14" style="3" customWidth="1"/>
    <col min="13" max="13" width="14.5" style="3" customWidth="1"/>
    <col min="14" max="14" width="33.58203125" style="3" customWidth="1"/>
    <col min="15" max="15" width="43.83203125" style="3" customWidth="1"/>
    <col min="16" max="16" width="33.58203125" style="3" customWidth="1"/>
    <col min="17" max="17" width="39" style="3" customWidth="1"/>
    <col min="18" max="18" width="41.58203125" style="3" customWidth="1"/>
    <col min="19" max="19" width="17.83203125" style="3" customWidth="1"/>
    <col min="20" max="22" width="16.08203125" style="3" hidden="1" customWidth="1"/>
    <col min="23" max="23" width="35" style="134" hidden="1" customWidth="1"/>
    <col min="24" max="24" width="38.25" style="134" hidden="1" customWidth="1"/>
    <col min="25" max="25" width="9" style="134" hidden="1" customWidth="1"/>
    <col min="26" max="42" width="9" style="129"/>
    <col min="43" max="16384" width="9" style="3"/>
  </cols>
  <sheetData>
    <row r="1" spans="1:42" s="101" customFormat="1" ht="12.75" customHeight="1" x14ac:dyDescent="0.55000000000000004">
      <c r="X1" s="102"/>
      <c r="Y1" s="103"/>
      <c r="Z1" s="104"/>
      <c r="AA1" s="104"/>
      <c r="AB1" s="104"/>
      <c r="AC1" s="104"/>
      <c r="AD1" s="104"/>
      <c r="AE1" s="104"/>
      <c r="AF1" s="104"/>
      <c r="AG1" s="104"/>
      <c r="AH1" s="104"/>
      <c r="AI1" s="104"/>
      <c r="AJ1" s="104"/>
      <c r="AK1" s="104"/>
      <c r="AL1" s="104"/>
      <c r="AM1" s="104"/>
      <c r="AN1" s="104"/>
      <c r="AO1" s="104"/>
      <c r="AP1" s="104"/>
    </row>
    <row r="2" spans="1:42" s="101" customFormat="1" ht="22.5" customHeight="1" x14ac:dyDescent="0.3">
      <c r="A2" s="395" t="s">
        <v>760</v>
      </c>
      <c r="B2" s="395"/>
      <c r="C2" s="395"/>
      <c r="D2" s="395"/>
      <c r="E2" s="395"/>
      <c r="F2" s="395"/>
      <c r="G2" s="395"/>
      <c r="H2" s="395"/>
      <c r="I2" s="399"/>
      <c r="J2" s="399"/>
      <c r="K2" s="395"/>
      <c r="L2" s="395"/>
      <c r="M2" s="395"/>
      <c r="N2" s="395"/>
      <c r="O2" s="395"/>
      <c r="P2" s="395"/>
      <c r="Q2" s="395"/>
      <c r="R2" s="395"/>
      <c r="S2" s="395"/>
      <c r="T2" s="395"/>
      <c r="U2" s="395"/>
      <c r="V2" s="395"/>
      <c r="W2" s="395"/>
      <c r="X2" s="395"/>
      <c r="Y2" s="396"/>
      <c r="Z2" s="105"/>
      <c r="AA2" s="105"/>
      <c r="AB2" s="105"/>
      <c r="AC2" s="105"/>
      <c r="AD2" s="104"/>
      <c r="AE2" s="104"/>
      <c r="AF2" s="104"/>
      <c r="AG2" s="104"/>
      <c r="AH2" s="104"/>
      <c r="AI2" s="104"/>
      <c r="AJ2" s="104"/>
      <c r="AK2" s="104"/>
      <c r="AL2" s="104"/>
      <c r="AM2" s="104"/>
      <c r="AN2" s="104"/>
      <c r="AO2" s="104"/>
      <c r="AP2" s="104"/>
    </row>
    <row r="3" spans="1:42" s="101" customFormat="1" ht="12.75" customHeight="1" x14ac:dyDescent="0.55000000000000004">
      <c r="R3" s="400" t="s">
        <v>2781</v>
      </c>
      <c r="S3" s="400"/>
      <c r="X3" s="106"/>
      <c r="Y3" s="103"/>
      <c r="Z3" s="104"/>
      <c r="AA3" s="104"/>
      <c r="AB3" s="104"/>
      <c r="AC3" s="107"/>
      <c r="AD3" s="104"/>
      <c r="AE3" s="104"/>
      <c r="AF3" s="104"/>
      <c r="AG3" s="104"/>
      <c r="AH3" s="104"/>
      <c r="AI3" s="104"/>
      <c r="AJ3" s="104"/>
      <c r="AK3" s="104"/>
      <c r="AL3" s="104"/>
      <c r="AM3" s="104"/>
      <c r="AN3" s="104"/>
      <c r="AO3" s="104"/>
      <c r="AP3" s="104"/>
    </row>
    <row r="4" spans="1:42" s="101" customFormat="1" ht="22.5" customHeight="1" x14ac:dyDescent="0.55000000000000004">
      <c r="Q4" s="341" t="s">
        <v>761</v>
      </c>
      <c r="R4" s="400"/>
      <c r="S4" s="400"/>
      <c r="X4" s="106"/>
      <c r="Y4" s="103"/>
      <c r="Z4" s="104"/>
      <c r="AA4" s="104"/>
      <c r="AB4" s="104"/>
      <c r="AC4" s="107"/>
      <c r="AD4" s="104"/>
      <c r="AE4" s="104"/>
      <c r="AF4" s="104"/>
      <c r="AG4" s="104"/>
      <c r="AH4" s="104"/>
      <c r="AI4" s="104"/>
      <c r="AJ4" s="104"/>
      <c r="AK4" s="104"/>
      <c r="AL4" s="104"/>
      <c r="AM4" s="104"/>
      <c r="AN4" s="104"/>
      <c r="AO4" s="104"/>
      <c r="AP4" s="104"/>
    </row>
    <row r="5" spans="1:42" s="101" customFormat="1" ht="18.75" customHeight="1" x14ac:dyDescent="0.55000000000000004">
      <c r="D5" s="108"/>
      <c r="R5" s="72"/>
      <c r="S5" s="72"/>
      <c r="V5" s="109"/>
      <c r="W5" s="401"/>
      <c r="X5" s="401"/>
      <c r="Y5" s="74"/>
      <c r="Z5" s="110"/>
      <c r="AA5" s="110"/>
      <c r="AB5" s="110"/>
      <c r="AC5" s="110"/>
      <c r="AD5" s="104"/>
      <c r="AE5" s="104"/>
      <c r="AF5" s="104"/>
      <c r="AG5" s="104"/>
      <c r="AH5" s="104"/>
      <c r="AI5" s="104"/>
      <c r="AJ5" s="104"/>
      <c r="AK5" s="104"/>
      <c r="AL5" s="104"/>
      <c r="AM5" s="104"/>
      <c r="AN5" s="104"/>
      <c r="AO5" s="104"/>
      <c r="AP5" s="104"/>
    </row>
    <row r="6" spans="1:42" s="116" customFormat="1" ht="49.5" customHeight="1" x14ac:dyDescent="0.55000000000000004">
      <c r="A6" s="111" t="s">
        <v>1</v>
      </c>
      <c r="B6" s="169" t="s">
        <v>136</v>
      </c>
      <c r="C6" s="111" t="s">
        <v>762</v>
      </c>
      <c r="D6" s="169" t="s">
        <v>4</v>
      </c>
      <c r="E6" s="169" t="s">
        <v>763</v>
      </c>
      <c r="F6" s="169" t="s">
        <v>764</v>
      </c>
      <c r="G6" s="112" t="s">
        <v>543</v>
      </c>
      <c r="H6" s="169" t="s">
        <v>2</v>
      </c>
      <c r="I6" s="169" t="s">
        <v>765</v>
      </c>
      <c r="J6" s="169" t="s">
        <v>766</v>
      </c>
      <c r="K6" s="169" t="s">
        <v>3</v>
      </c>
      <c r="L6" s="398" t="s">
        <v>767</v>
      </c>
      <c r="M6" s="398"/>
      <c r="N6" s="169" t="s">
        <v>768</v>
      </c>
      <c r="O6" s="169" t="s">
        <v>769</v>
      </c>
      <c r="P6" s="169" t="s">
        <v>770</v>
      </c>
      <c r="Q6" s="169" t="s">
        <v>771</v>
      </c>
      <c r="R6" s="169" t="s">
        <v>772</v>
      </c>
      <c r="S6" s="169" t="s">
        <v>161</v>
      </c>
      <c r="T6" s="169" t="s">
        <v>773</v>
      </c>
      <c r="U6" s="169" t="s">
        <v>770</v>
      </c>
      <c r="V6" s="169" t="s">
        <v>771</v>
      </c>
      <c r="W6" s="113" t="s">
        <v>159</v>
      </c>
      <c r="X6" s="169" t="s">
        <v>14</v>
      </c>
      <c r="Y6" s="114" t="s">
        <v>15</v>
      </c>
      <c r="Z6" s="115"/>
      <c r="AA6" s="115"/>
      <c r="AB6" s="115"/>
      <c r="AC6" s="115"/>
      <c r="AD6" s="115"/>
      <c r="AE6" s="115"/>
      <c r="AF6" s="115"/>
      <c r="AG6" s="115"/>
      <c r="AH6" s="115"/>
      <c r="AI6" s="115"/>
      <c r="AJ6" s="115"/>
      <c r="AK6" s="115"/>
      <c r="AL6" s="115"/>
      <c r="AM6" s="115"/>
      <c r="AN6" s="115"/>
      <c r="AO6" s="115"/>
      <c r="AP6" s="115"/>
    </row>
    <row r="7" spans="1:42" s="116" customFormat="1" ht="63.75" customHeight="1" x14ac:dyDescent="0.55000000000000004">
      <c r="A7" s="111"/>
      <c r="B7" s="169"/>
      <c r="C7" s="111"/>
      <c r="D7" s="169"/>
      <c r="E7" s="169"/>
      <c r="F7" s="169"/>
      <c r="G7" s="111"/>
      <c r="H7" s="169"/>
      <c r="I7" s="169"/>
      <c r="J7" s="117"/>
      <c r="K7" s="169"/>
      <c r="L7" s="169" t="s">
        <v>774</v>
      </c>
      <c r="M7" s="169" t="s">
        <v>775</v>
      </c>
      <c r="N7" s="169"/>
      <c r="O7" s="169"/>
      <c r="P7" s="169"/>
      <c r="Q7" s="169"/>
      <c r="R7" s="169"/>
      <c r="S7" s="169" t="s">
        <v>139</v>
      </c>
      <c r="T7" s="169"/>
      <c r="U7" s="169"/>
      <c r="V7" s="169"/>
      <c r="W7" s="118"/>
      <c r="X7" s="169"/>
      <c r="Y7" s="114"/>
      <c r="Z7" s="115"/>
      <c r="AA7" s="115"/>
      <c r="AB7" s="115"/>
      <c r="AC7" s="115"/>
      <c r="AD7" s="115"/>
      <c r="AE7" s="115"/>
      <c r="AF7" s="115"/>
      <c r="AG7" s="115"/>
      <c r="AH7" s="115"/>
      <c r="AI7" s="115"/>
      <c r="AJ7" s="115"/>
      <c r="AK7" s="115"/>
      <c r="AL7" s="115"/>
      <c r="AM7" s="115"/>
      <c r="AN7" s="115"/>
      <c r="AO7" s="115"/>
      <c r="AP7" s="115"/>
    </row>
    <row r="8" spans="1:42" s="130" customFormat="1" ht="38.25" customHeight="1" x14ac:dyDescent="0.55000000000000004">
      <c r="A8" s="119" t="s">
        <v>776</v>
      </c>
      <c r="B8" s="120"/>
      <c r="C8" s="119"/>
      <c r="D8" s="121"/>
      <c r="E8" s="122" t="s">
        <v>777</v>
      </c>
      <c r="F8" s="123"/>
      <c r="G8" s="122"/>
      <c r="H8" s="124" t="s">
        <v>778</v>
      </c>
      <c r="I8" s="125" t="s">
        <v>779</v>
      </c>
      <c r="J8" s="121"/>
      <c r="K8" s="119"/>
      <c r="L8" s="126" t="s">
        <v>780</v>
      </c>
      <c r="M8" s="122" t="s">
        <v>781</v>
      </c>
      <c r="N8" s="122" t="s">
        <v>782</v>
      </c>
      <c r="O8" s="122" t="s">
        <v>783</v>
      </c>
      <c r="P8" s="122" t="s">
        <v>784</v>
      </c>
      <c r="Q8" s="122"/>
      <c r="R8" s="124"/>
      <c r="S8" s="124" t="s">
        <v>785</v>
      </c>
      <c r="T8" s="120"/>
      <c r="U8" s="120"/>
      <c r="V8" s="120"/>
      <c r="W8" s="127"/>
      <c r="X8" s="127"/>
      <c r="Y8" s="128"/>
      <c r="Z8" s="129"/>
      <c r="AA8" s="129"/>
      <c r="AB8" s="129"/>
      <c r="AC8" s="129"/>
      <c r="AD8" s="129"/>
      <c r="AE8" s="129"/>
      <c r="AF8" s="129"/>
      <c r="AG8" s="129"/>
      <c r="AH8" s="129"/>
      <c r="AI8" s="129"/>
      <c r="AJ8" s="129"/>
      <c r="AK8" s="129"/>
      <c r="AL8" s="129"/>
      <c r="AM8" s="129"/>
      <c r="AN8" s="129"/>
      <c r="AO8" s="129"/>
      <c r="AP8" s="129"/>
    </row>
    <row r="9" spans="1:42" s="134" customFormat="1" ht="72" customHeight="1" x14ac:dyDescent="0.55000000000000004">
      <c r="A9" s="125" t="s">
        <v>786</v>
      </c>
      <c r="B9" s="127"/>
      <c r="C9" s="125"/>
      <c r="D9" s="125" t="s">
        <v>765</v>
      </c>
      <c r="E9" s="131" t="s">
        <v>777</v>
      </c>
      <c r="F9" s="131"/>
      <c r="G9" s="131"/>
      <c r="H9" s="131" t="s">
        <v>778</v>
      </c>
      <c r="I9" s="132">
        <v>1</v>
      </c>
      <c r="J9" s="133"/>
      <c r="K9" s="125"/>
      <c r="L9" s="127" t="s">
        <v>787</v>
      </c>
      <c r="M9" s="131" t="s">
        <v>788</v>
      </c>
      <c r="N9" s="131" t="s">
        <v>782</v>
      </c>
      <c r="O9" s="131" t="s">
        <v>789</v>
      </c>
      <c r="P9" s="131" t="s">
        <v>790</v>
      </c>
      <c r="Q9" s="131"/>
      <c r="R9" s="131"/>
      <c r="S9" s="127"/>
      <c r="T9" s="127"/>
      <c r="U9" s="127"/>
      <c r="V9" s="127"/>
      <c r="W9" s="127"/>
      <c r="X9" s="127"/>
      <c r="Y9" s="128"/>
      <c r="Z9" s="129"/>
      <c r="AA9" s="129"/>
      <c r="AB9" s="129"/>
      <c r="AC9" s="129"/>
      <c r="AD9" s="129"/>
      <c r="AE9" s="129"/>
      <c r="AF9" s="129"/>
      <c r="AG9" s="129"/>
      <c r="AH9" s="129"/>
      <c r="AI9" s="129"/>
      <c r="AJ9" s="129"/>
      <c r="AK9" s="129"/>
      <c r="AL9" s="129"/>
      <c r="AM9" s="129"/>
      <c r="AN9" s="129"/>
      <c r="AO9" s="129"/>
      <c r="AP9" s="129"/>
    </row>
    <row r="10" spans="1:42" s="134" customFormat="1" ht="67.5" customHeight="1" x14ac:dyDescent="0.55000000000000004">
      <c r="A10" s="125">
        <v>3</v>
      </c>
      <c r="B10" s="127"/>
      <c r="C10" s="125"/>
      <c r="D10" s="125" t="s">
        <v>765</v>
      </c>
      <c r="E10" s="131" t="s">
        <v>777</v>
      </c>
      <c r="F10" s="131"/>
      <c r="G10" s="131"/>
      <c r="H10" s="131" t="s">
        <v>778</v>
      </c>
      <c r="I10" s="132">
        <v>1</v>
      </c>
      <c r="J10" s="133"/>
      <c r="K10" s="125"/>
      <c r="L10" s="127" t="s">
        <v>791</v>
      </c>
      <c r="M10" s="131" t="s">
        <v>792</v>
      </c>
      <c r="N10" s="131" t="s">
        <v>793</v>
      </c>
      <c r="O10" s="131" t="s">
        <v>794</v>
      </c>
      <c r="P10" s="131" t="s">
        <v>795</v>
      </c>
      <c r="Q10" s="131"/>
      <c r="R10" s="131"/>
      <c r="S10" s="127"/>
      <c r="T10" s="127"/>
      <c r="U10" s="127"/>
      <c r="V10" s="127"/>
      <c r="W10" s="127"/>
      <c r="X10" s="127"/>
      <c r="Y10" s="128"/>
      <c r="Z10" s="129"/>
      <c r="AA10" s="129"/>
      <c r="AB10" s="129"/>
      <c r="AC10" s="129"/>
      <c r="AD10" s="129"/>
      <c r="AE10" s="129"/>
      <c r="AF10" s="129"/>
      <c r="AG10" s="129"/>
      <c r="AH10" s="129"/>
      <c r="AI10" s="129"/>
      <c r="AJ10" s="129"/>
      <c r="AK10" s="129"/>
      <c r="AL10" s="129"/>
      <c r="AM10" s="129"/>
      <c r="AN10" s="129"/>
      <c r="AO10" s="129"/>
      <c r="AP10" s="129"/>
    </row>
    <row r="11" spans="1:42" s="134" customFormat="1" ht="67.5" customHeight="1" x14ac:dyDescent="0.55000000000000004">
      <c r="A11" s="125" t="s">
        <v>796</v>
      </c>
      <c r="B11" s="127"/>
      <c r="C11" s="125" t="s">
        <v>797</v>
      </c>
      <c r="D11" s="125" t="s">
        <v>765</v>
      </c>
      <c r="E11" s="131" t="s">
        <v>777</v>
      </c>
      <c r="F11" s="131"/>
      <c r="G11" s="131"/>
      <c r="H11" s="131" t="s">
        <v>778</v>
      </c>
      <c r="I11" s="132">
        <v>1</v>
      </c>
      <c r="J11" s="133"/>
      <c r="K11" s="125"/>
      <c r="L11" s="127" t="s">
        <v>798</v>
      </c>
      <c r="M11" s="131" t="s">
        <v>799</v>
      </c>
      <c r="N11" s="131" t="s">
        <v>800</v>
      </c>
      <c r="O11" s="131" t="s">
        <v>801</v>
      </c>
      <c r="P11" s="131" t="s">
        <v>795</v>
      </c>
      <c r="Q11" s="131"/>
      <c r="R11" s="131"/>
      <c r="S11" s="127"/>
      <c r="T11" s="127"/>
      <c r="U11" s="127"/>
      <c r="V11" s="127"/>
      <c r="W11" s="127"/>
      <c r="X11" s="127"/>
      <c r="Y11" s="128"/>
      <c r="Z11" s="129"/>
      <c r="AA11" s="129"/>
      <c r="AB11" s="129"/>
      <c r="AC11" s="129"/>
      <c r="AD11" s="129"/>
      <c r="AE11" s="129"/>
      <c r="AF11" s="129"/>
      <c r="AG11" s="129"/>
      <c r="AH11" s="129"/>
      <c r="AI11" s="129"/>
      <c r="AJ11" s="129"/>
      <c r="AK11" s="129"/>
      <c r="AL11" s="129"/>
      <c r="AM11" s="129"/>
      <c r="AN11" s="129"/>
      <c r="AO11" s="129"/>
      <c r="AP11" s="129"/>
    </row>
    <row r="12" spans="1:42" s="134" customFormat="1" ht="67.5" customHeight="1" x14ac:dyDescent="0.55000000000000004">
      <c r="A12" s="125" t="s">
        <v>802</v>
      </c>
      <c r="B12" s="127"/>
      <c r="C12" s="125" t="s">
        <v>803</v>
      </c>
      <c r="D12" s="125" t="s">
        <v>765</v>
      </c>
      <c r="E12" s="131" t="s">
        <v>777</v>
      </c>
      <c r="F12" s="131"/>
      <c r="G12" s="131"/>
      <c r="H12" s="131" t="s">
        <v>778</v>
      </c>
      <c r="I12" s="132">
        <v>1</v>
      </c>
      <c r="J12" s="133"/>
      <c r="K12" s="125"/>
      <c r="L12" s="127" t="s">
        <v>804</v>
      </c>
      <c r="M12" s="131" t="s">
        <v>805</v>
      </c>
      <c r="N12" s="131" t="s">
        <v>806</v>
      </c>
      <c r="O12" s="131" t="s">
        <v>807</v>
      </c>
      <c r="P12" s="131" t="s">
        <v>808</v>
      </c>
      <c r="Q12" s="131"/>
      <c r="R12" s="131"/>
      <c r="S12" s="127"/>
      <c r="T12" s="127"/>
      <c r="U12" s="127"/>
      <c r="V12" s="127"/>
      <c r="W12" s="127"/>
      <c r="X12" s="127"/>
      <c r="Y12" s="128"/>
      <c r="Z12" s="129"/>
      <c r="AA12" s="129"/>
      <c r="AB12" s="129"/>
      <c r="AC12" s="129"/>
      <c r="AD12" s="129"/>
      <c r="AE12" s="129"/>
      <c r="AF12" s="129"/>
      <c r="AG12" s="129"/>
      <c r="AH12" s="129"/>
      <c r="AI12" s="129"/>
      <c r="AJ12" s="129"/>
      <c r="AK12" s="129"/>
      <c r="AL12" s="129"/>
      <c r="AM12" s="129"/>
      <c r="AN12" s="129"/>
      <c r="AO12" s="129"/>
      <c r="AP12" s="129"/>
    </row>
    <row r="13" spans="1:42" s="134" customFormat="1" ht="67.5" customHeight="1" x14ac:dyDescent="0.55000000000000004">
      <c r="A13" s="125">
        <v>14</v>
      </c>
      <c r="B13" s="127"/>
      <c r="C13" s="125"/>
      <c r="D13" s="125" t="s">
        <v>765</v>
      </c>
      <c r="E13" s="131" t="s">
        <v>777</v>
      </c>
      <c r="F13" s="131"/>
      <c r="G13" s="131"/>
      <c r="H13" s="131" t="s">
        <v>778</v>
      </c>
      <c r="I13" s="132">
        <v>1</v>
      </c>
      <c r="J13" s="133"/>
      <c r="K13" s="125"/>
      <c r="L13" s="127" t="s">
        <v>798</v>
      </c>
      <c r="M13" s="131" t="s">
        <v>809</v>
      </c>
      <c r="N13" s="131" t="s">
        <v>806</v>
      </c>
      <c r="O13" s="131" t="s">
        <v>794</v>
      </c>
      <c r="P13" s="131" t="s">
        <v>808</v>
      </c>
      <c r="Q13" s="131"/>
      <c r="R13" s="131"/>
      <c r="S13" s="127"/>
      <c r="T13" s="127"/>
      <c r="U13" s="127"/>
      <c r="V13" s="127"/>
      <c r="W13" s="127"/>
      <c r="X13" s="127"/>
      <c r="Y13" s="128"/>
      <c r="Z13" s="129"/>
      <c r="AA13" s="129"/>
      <c r="AB13" s="129"/>
      <c r="AC13" s="129"/>
      <c r="AD13" s="129"/>
      <c r="AE13" s="129"/>
      <c r="AF13" s="129"/>
      <c r="AG13" s="129"/>
      <c r="AH13" s="129"/>
      <c r="AI13" s="129"/>
      <c r="AJ13" s="129"/>
      <c r="AK13" s="129"/>
      <c r="AL13" s="129"/>
      <c r="AM13" s="129"/>
      <c r="AN13" s="129"/>
      <c r="AO13" s="129"/>
      <c r="AP13" s="129"/>
    </row>
    <row r="14" spans="1:42" s="134" customFormat="1" ht="75.75" customHeight="1" x14ac:dyDescent="0.55000000000000004">
      <c r="A14" s="125" t="s">
        <v>810</v>
      </c>
      <c r="B14" s="127"/>
      <c r="C14" s="125"/>
      <c r="D14" s="125" t="s">
        <v>766</v>
      </c>
      <c r="E14" s="131" t="s">
        <v>811</v>
      </c>
      <c r="F14" s="131"/>
      <c r="G14" s="131"/>
      <c r="H14" s="131" t="s">
        <v>778</v>
      </c>
      <c r="I14" s="132"/>
      <c r="J14" s="133">
        <v>1</v>
      </c>
      <c r="K14" s="125"/>
      <c r="L14" s="127" t="s">
        <v>812</v>
      </c>
      <c r="M14" s="131" t="s">
        <v>813</v>
      </c>
      <c r="N14" s="131" t="s">
        <v>814</v>
      </c>
      <c r="O14" s="131" t="s">
        <v>815</v>
      </c>
      <c r="P14" s="131" t="s">
        <v>816</v>
      </c>
      <c r="Q14" s="131"/>
      <c r="R14" s="131"/>
      <c r="S14" s="127"/>
      <c r="T14" s="127"/>
      <c r="U14" s="127"/>
      <c r="V14" s="127"/>
      <c r="W14" s="127"/>
      <c r="X14" s="127"/>
      <c r="Y14" s="128"/>
      <c r="Z14" s="129"/>
      <c r="AA14" s="129"/>
      <c r="AB14" s="129"/>
      <c r="AC14" s="129"/>
      <c r="AD14" s="129"/>
      <c r="AE14" s="129"/>
      <c r="AF14" s="129"/>
      <c r="AG14" s="129"/>
      <c r="AH14" s="129"/>
      <c r="AI14" s="129"/>
      <c r="AJ14" s="129"/>
      <c r="AK14" s="129"/>
      <c r="AL14" s="129"/>
      <c r="AM14" s="129"/>
      <c r="AN14" s="129"/>
      <c r="AO14" s="129"/>
      <c r="AP14" s="129"/>
    </row>
    <row r="15" spans="1:42" s="130" customFormat="1" ht="67.5" customHeight="1" x14ac:dyDescent="0.55000000000000004">
      <c r="A15" s="119">
        <v>29</v>
      </c>
      <c r="B15" s="120"/>
      <c r="C15" s="119"/>
      <c r="D15" s="121"/>
      <c r="E15" s="122" t="s">
        <v>777</v>
      </c>
      <c r="F15" s="123"/>
      <c r="G15" s="122"/>
      <c r="H15" s="124" t="s">
        <v>778</v>
      </c>
      <c r="I15" s="125" t="s">
        <v>779</v>
      </c>
      <c r="J15" s="121"/>
      <c r="K15" s="119"/>
      <c r="L15" s="126" t="s">
        <v>798</v>
      </c>
      <c r="M15" s="122" t="s">
        <v>817</v>
      </c>
      <c r="N15" s="122" t="s">
        <v>818</v>
      </c>
      <c r="O15" s="122" t="s">
        <v>819</v>
      </c>
      <c r="P15" s="122" t="s">
        <v>820</v>
      </c>
      <c r="Q15" s="122"/>
      <c r="R15" s="124"/>
      <c r="S15" s="124" t="s">
        <v>821</v>
      </c>
      <c r="T15" s="120"/>
      <c r="U15" s="120"/>
      <c r="V15" s="120"/>
      <c r="W15" s="127"/>
      <c r="X15" s="127"/>
      <c r="Y15" s="128"/>
      <c r="Z15" s="129"/>
      <c r="AA15" s="129"/>
      <c r="AB15" s="129"/>
      <c r="AC15" s="129"/>
      <c r="AD15" s="129"/>
      <c r="AE15" s="129"/>
      <c r="AF15" s="129"/>
      <c r="AG15" s="129"/>
      <c r="AH15" s="129"/>
      <c r="AI15" s="129"/>
      <c r="AJ15" s="129"/>
      <c r="AK15" s="129"/>
      <c r="AL15" s="129"/>
      <c r="AM15" s="129"/>
      <c r="AN15" s="129"/>
      <c r="AO15" s="129"/>
      <c r="AP15" s="129"/>
    </row>
    <row r="16" spans="1:42" s="130" customFormat="1" ht="25.5" customHeight="1" x14ac:dyDescent="0.55000000000000004">
      <c r="A16" s="119">
        <v>31</v>
      </c>
      <c r="B16" s="120"/>
      <c r="C16" s="119"/>
      <c r="D16" s="121"/>
      <c r="E16" s="122" t="s">
        <v>822</v>
      </c>
      <c r="F16" s="123"/>
      <c r="G16" s="122"/>
      <c r="H16" s="124" t="s">
        <v>778</v>
      </c>
      <c r="I16" s="125" t="s">
        <v>779</v>
      </c>
      <c r="J16" s="121"/>
      <c r="K16" s="119"/>
      <c r="L16" s="126" t="s">
        <v>823</v>
      </c>
      <c r="M16" s="122" t="s">
        <v>824</v>
      </c>
      <c r="N16" s="122" t="s">
        <v>818</v>
      </c>
      <c r="O16" s="122" t="s">
        <v>825</v>
      </c>
      <c r="P16" s="122" t="s">
        <v>820</v>
      </c>
      <c r="Q16" s="122"/>
      <c r="R16" s="124"/>
      <c r="S16" s="124" t="s">
        <v>826</v>
      </c>
      <c r="T16" s="120"/>
      <c r="U16" s="120"/>
      <c r="V16" s="120"/>
      <c r="W16" s="127"/>
      <c r="X16" s="127"/>
      <c r="Y16" s="128"/>
      <c r="Z16" s="129"/>
      <c r="AA16" s="129"/>
      <c r="AB16" s="129"/>
      <c r="AC16" s="129"/>
      <c r="AD16" s="129"/>
      <c r="AE16" s="129"/>
      <c r="AF16" s="129"/>
      <c r="AG16" s="129"/>
      <c r="AH16" s="129"/>
      <c r="AI16" s="129"/>
      <c r="AJ16" s="129"/>
      <c r="AK16" s="129"/>
      <c r="AL16" s="129"/>
      <c r="AM16" s="129"/>
      <c r="AN16" s="129"/>
      <c r="AO16" s="129"/>
      <c r="AP16" s="129"/>
    </row>
    <row r="17" spans="1:42" s="130" customFormat="1" ht="67.5" customHeight="1" x14ac:dyDescent="0.55000000000000004">
      <c r="A17" s="119" t="s">
        <v>827</v>
      </c>
      <c r="B17" s="120"/>
      <c r="C17" s="119"/>
      <c r="D17" s="121"/>
      <c r="E17" s="122" t="s">
        <v>828</v>
      </c>
      <c r="F17" s="123"/>
      <c r="G17" s="122"/>
      <c r="H17" s="124" t="s">
        <v>778</v>
      </c>
      <c r="I17" s="125" t="s">
        <v>779</v>
      </c>
      <c r="J17" s="121"/>
      <c r="K17" s="119"/>
      <c r="L17" s="126" t="s">
        <v>829</v>
      </c>
      <c r="M17" s="122" t="s">
        <v>830</v>
      </c>
      <c r="N17" s="122" t="s">
        <v>831</v>
      </c>
      <c r="O17" s="122" t="s">
        <v>832</v>
      </c>
      <c r="P17" s="122" t="s">
        <v>833</v>
      </c>
      <c r="Q17" s="122"/>
      <c r="R17" s="122" t="s">
        <v>834</v>
      </c>
      <c r="S17" s="124" t="s">
        <v>835</v>
      </c>
      <c r="T17" s="120"/>
      <c r="U17" s="120"/>
      <c r="V17" s="120"/>
      <c r="W17" s="127"/>
      <c r="X17" s="127"/>
      <c r="Y17" s="128"/>
      <c r="Z17" s="129"/>
      <c r="AA17" s="129"/>
      <c r="AB17" s="129"/>
      <c r="AC17" s="129"/>
      <c r="AD17" s="129"/>
      <c r="AE17" s="129"/>
      <c r="AF17" s="129"/>
      <c r="AG17" s="129"/>
      <c r="AH17" s="129"/>
      <c r="AI17" s="129"/>
      <c r="AJ17" s="129"/>
      <c r="AK17" s="129"/>
      <c r="AL17" s="129"/>
      <c r="AM17" s="129"/>
      <c r="AN17" s="129"/>
      <c r="AO17" s="129"/>
      <c r="AP17" s="129"/>
    </row>
    <row r="18" spans="1:42" s="130" customFormat="1" ht="67.5" customHeight="1" x14ac:dyDescent="0.55000000000000004">
      <c r="A18" s="119" t="s">
        <v>836</v>
      </c>
      <c r="B18" s="120"/>
      <c r="C18" s="119"/>
      <c r="D18" s="121"/>
      <c r="E18" s="122" t="s">
        <v>837</v>
      </c>
      <c r="F18" s="123"/>
      <c r="G18" s="122"/>
      <c r="H18" s="124" t="s">
        <v>778</v>
      </c>
      <c r="I18" s="125"/>
      <c r="J18" s="121"/>
      <c r="K18" s="119"/>
      <c r="L18" s="126" t="s">
        <v>829</v>
      </c>
      <c r="M18" s="122" t="s">
        <v>830</v>
      </c>
      <c r="N18" s="122" t="s">
        <v>831</v>
      </c>
      <c r="O18" s="122" t="s">
        <v>838</v>
      </c>
      <c r="P18" s="122" t="s">
        <v>833</v>
      </c>
      <c r="Q18" s="122" t="s">
        <v>839</v>
      </c>
      <c r="R18" s="122" t="s">
        <v>840</v>
      </c>
      <c r="S18" s="124" t="s">
        <v>841</v>
      </c>
      <c r="T18" s="120"/>
      <c r="U18" s="120"/>
      <c r="V18" s="120"/>
      <c r="W18" s="127"/>
      <c r="X18" s="127"/>
      <c r="Y18" s="128"/>
      <c r="Z18" s="129"/>
      <c r="AA18" s="129"/>
      <c r="AB18" s="129"/>
      <c r="AC18" s="129"/>
      <c r="AD18" s="129"/>
      <c r="AE18" s="129"/>
      <c r="AF18" s="129"/>
      <c r="AG18" s="129"/>
      <c r="AH18" s="129"/>
      <c r="AI18" s="129"/>
      <c r="AJ18" s="129"/>
      <c r="AK18" s="129"/>
      <c r="AL18" s="129"/>
      <c r="AM18" s="129"/>
      <c r="AN18" s="129"/>
      <c r="AO18" s="129"/>
      <c r="AP18" s="129"/>
    </row>
    <row r="19" spans="1:42" s="130" customFormat="1" ht="67.5" customHeight="1" x14ac:dyDescent="0.55000000000000004">
      <c r="A19" s="119" t="s">
        <v>842</v>
      </c>
      <c r="B19" s="120"/>
      <c r="C19" s="124" t="s">
        <v>843</v>
      </c>
      <c r="D19" s="121" t="s">
        <v>844</v>
      </c>
      <c r="E19" s="122" t="s">
        <v>837</v>
      </c>
      <c r="F19" s="123"/>
      <c r="G19" s="122"/>
      <c r="H19" s="122" t="s">
        <v>778</v>
      </c>
      <c r="I19" s="121"/>
      <c r="J19" s="121"/>
      <c r="K19" s="119"/>
      <c r="L19" s="126" t="s">
        <v>829</v>
      </c>
      <c r="M19" s="122" t="s">
        <v>845</v>
      </c>
      <c r="N19" s="122" t="s">
        <v>846</v>
      </c>
      <c r="O19" s="122" t="s">
        <v>847</v>
      </c>
      <c r="P19" s="122" t="s">
        <v>848</v>
      </c>
      <c r="Q19" s="122" t="s">
        <v>849</v>
      </c>
      <c r="R19" s="122" t="s">
        <v>850</v>
      </c>
      <c r="S19" s="124"/>
      <c r="T19" s="120"/>
      <c r="U19" s="120"/>
      <c r="V19" s="120"/>
      <c r="W19" s="127"/>
      <c r="X19" s="131"/>
      <c r="Y19" s="128"/>
      <c r="Z19" s="129"/>
      <c r="AA19" s="129"/>
      <c r="AB19" s="129"/>
      <c r="AC19" s="129"/>
      <c r="AD19" s="129"/>
      <c r="AE19" s="129"/>
      <c r="AF19" s="129"/>
      <c r="AG19" s="129"/>
      <c r="AH19" s="129"/>
      <c r="AI19" s="129"/>
      <c r="AJ19" s="129"/>
      <c r="AK19" s="129"/>
      <c r="AL19" s="129"/>
      <c r="AM19" s="129"/>
      <c r="AN19" s="129"/>
      <c r="AO19" s="129"/>
      <c r="AP19" s="129"/>
    </row>
    <row r="20" spans="1:42" s="130" customFormat="1" ht="156" customHeight="1" x14ac:dyDescent="0.55000000000000004">
      <c r="A20" s="119">
        <v>44</v>
      </c>
      <c r="B20" s="120"/>
      <c r="C20" s="119"/>
      <c r="D20" s="125" t="s">
        <v>851</v>
      </c>
      <c r="E20" s="122" t="s">
        <v>828</v>
      </c>
      <c r="F20" s="123"/>
      <c r="G20" s="122"/>
      <c r="H20" s="131" t="s">
        <v>778</v>
      </c>
      <c r="I20" s="132">
        <v>1</v>
      </c>
      <c r="J20" s="121"/>
      <c r="K20" s="119"/>
      <c r="L20" s="126" t="s">
        <v>829</v>
      </c>
      <c r="M20" s="122" t="s">
        <v>852</v>
      </c>
      <c r="N20" s="122" t="s">
        <v>853</v>
      </c>
      <c r="O20" s="122" t="s">
        <v>854</v>
      </c>
      <c r="P20" s="122" t="s">
        <v>854</v>
      </c>
      <c r="Q20" s="122"/>
      <c r="R20" s="122" t="s">
        <v>855</v>
      </c>
      <c r="S20" s="124" t="s">
        <v>856</v>
      </c>
      <c r="T20" s="120"/>
      <c r="U20" s="120"/>
      <c r="V20" s="120"/>
      <c r="W20" s="127"/>
      <c r="X20" s="127"/>
      <c r="Y20" s="128"/>
      <c r="Z20" s="129"/>
      <c r="AA20" s="129"/>
      <c r="AB20" s="129"/>
      <c r="AC20" s="129"/>
      <c r="AD20" s="129"/>
      <c r="AE20" s="129"/>
      <c r="AF20" s="129"/>
      <c r="AG20" s="129"/>
      <c r="AH20" s="129"/>
      <c r="AI20" s="129"/>
      <c r="AJ20" s="129"/>
      <c r="AK20" s="129"/>
      <c r="AL20" s="129"/>
      <c r="AM20" s="129"/>
      <c r="AN20" s="129"/>
      <c r="AO20" s="129"/>
      <c r="AP20" s="129"/>
    </row>
    <row r="21" spans="1:42" s="134" customFormat="1" ht="115.5" customHeight="1" x14ac:dyDescent="0.55000000000000004">
      <c r="A21" s="125">
        <v>50</v>
      </c>
      <c r="B21" s="127"/>
      <c r="C21" s="125"/>
      <c r="D21" s="125" t="s">
        <v>851</v>
      </c>
      <c r="E21" s="131" t="s">
        <v>857</v>
      </c>
      <c r="F21" s="131"/>
      <c r="G21" s="131"/>
      <c r="H21" s="131" t="s">
        <v>778</v>
      </c>
      <c r="I21" s="132">
        <v>1</v>
      </c>
      <c r="J21" s="133"/>
      <c r="K21" s="125"/>
      <c r="L21" s="127" t="s">
        <v>791</v>
      </c>
      <c r="M21" s="131" t="s">
        <v>858</v>
      </c>
      <c r="N21" s="131" t="s">
        <v>859</v>
      </c>
      <c r="O21" s="131" t="s">
        <v>860</v>
      </c>
      <c r="P21" s="131" t="s">
        <v>861</v>
      </c>
      <c r="Q21" s="131"/>
      <c r="R21" s="131" t="s">
        <v>862</v>
      </c>
      <c r="S21" s="127"/>
      <c r="T21" s="127"/>
      <c r="U21" s="127"/>
      <c r="V21" s="127"/>
      <c r="W21" s="127"/>
      <c r="X21" s="127"/>
      <c r="Y21" s="128"/>
      <c r="Z21" s="129"/>
      <c r="AA21" s="129"/>
      <c r="AB21" s="129"/>
      <c r="AC21" s="129"/>
      <c r="AD21" s="129"/>
      <c r="AE21" s="129"/>
      <c r="AF21" s="129"/>
      <c r="AG21" s="129"/>
      <c r="AH21" s="129"/>
      <c r="AI21" s="129"/>
      <c r="AJ21" s="129"/>
      <c r="AK21" s="129"/>
      <c r="AL21" s="129"/>
      <c r="AM21" s="129"/>
      <c r="AN21" s="129"/>
      <c r="AO21" s="129"/>
      <c r="AP21" s="129"/>
    </row>
    <row r="22" spans="1:42" s="130" customFormat="1" ht="32.5" customHeight="1" x14ac:dyDescent="0.55000000000000004">
      <c r="A22" s="135">
        <v>52</v>
      </c>
      <c r="B22" s="120"/>
      <c r="C22" s="135"/>
      <c r="D22" s="125" t="s">
        <v>851</v>
      </c>
      <c r="E22" s="122" t="s">
        <v>777</v>
      </c>
      <c r="F22" s="123"/>
      <c r="G22" s="122"/>
      <c r="H22" s="124" t="s">
        <v>778</v>
      </c>
      <c r="I22" s="125" t="s">
        <v>779</v>
      </c>
      <c r="J22" s="125"/>
      <c r="K22" s="135"/>
      <c r="L22" s="126" t="s">
        <v>863</v>
      </c>
      <c r="M22" s="122" t="s">
        <v>864</v>
      </c>
      <c r="N22" s="122" t="s">
        <v>865</v>
      </c>
      <c r="O22" s="122" t="s">
        <v>866</v>
      </c>
      <c r="P22" s="122" t="s">
        <v>867</v>
      </c>
      <c r="Q22" s="122"/>
      <c r="R22" s="124"/>
      <c r="S22" s="124" t="s">
        <v>868</v>
      </c>
      <c r="T22" s="120"/>
      <c r="U22" s="120"/>
      <c r="V22" s="120"/>
      <c r="W22" s="127"/>
      <c r="X22" s="127"/>
      <c r="Y22" s="128"/>
      <c r="Z22" s="129"/>
      <c r="AA22" s="129"/>
      <c r="AB22" s="129"/>
      <c r="AC22" s="129"/>
      <c r="AD22" s="129"/>
      <c r="AE22" s="129"/>
      <c r="AF22" s="129"/>
      <c r="AG22" s="129"/>
      <c r="AH22" s="129"/>
      <c r="AI22" s="129"/>
      <c r="AJ22" s="129"/>
      <c r="AK22" s="129"/>
      <c r="AL22" s="129"/>
      <c r="AM22" s="129"/>
      <c r="AN22" s="129"/>
      <c r="AO22" s="129"/>
      <c r="AP22" s="129"/>
    </row>
    <row r="23" spans="1:42" s="130" customFormat="1" ht="106.5" customHeight="1" x14ac:dyDescent="0.55000000000000004">
      <c r="A23" s="119">
        <v>54</v>
      </c>
      <c r="B23" s="120"/>
      <c r="C23" s="119"/>
      <c r="D23" s="121"/>
      <c r="E23" s="122" t="s">
        <v>869</v>
      </c>
      <c r="F23" s="123"/>
      <c r="G23" s="122"/>
      <c r="H23" s="124" t="s">
        <v>778</v>
      </c>
      <c r="I23" s="121"/>
      <c r="J23" s="121"/>
      <c r="K23" s="119"/>
      <c r="L23" s="126" t="s">
        <v>829</v>
      </c>
      <c r="M23" s="122" t="s">
        <v>870</v>
      </c>
      <c r="N23" s="122" t="s">
        <v>871</v>
      </c>
      <c r="O23" s="122" t="s">
        <v>872</v>
      </c>
      <c r="P23" s="122" t="s">
        <v>872</v>
      </c>
      <c r="Q23" s="122"/>
      <c r="R23" s="122" t="s">
        <v>873</v>
      </c>
      <c r="S23" s="124" t="s">
        <v>874</v>
      </c>
      <c r="T23" s="120"/>
      <c r="U23" s="120"/>
      <c r="V23" s="120"/>
      <c r="W23" s="127"/>
      <c r="X23" s="127"/>
      <c r="Y23" s="128"/>
      <c r="Z23" s="129"/>
      <c r="AA23" s="129"/>
      <c r="AB23" s="129"/>
      <c r="AC23" s="129"/>
      <c r="AD23" s="129"/>
      <c r="AE23" s="129"/>
      <c r="AF23" s="129"/>
      <c r="AG23" s="129"/>
      <c r="AH23" s="129"/>
      <c r="AI23" s="129"/>
      <c r="AJ23" s="129"/>
      <c r="AK23" s="129"/>
      <c r="AL23" s="129"/>
      <c r="AM23" s="129"/>
      <c r="AN23" s="129"/>
      <c r="AO23" s="129"/>
      <c r="AP23" s="129"/>
    </row>
    <row r="24" spans="1:42" s="134" customFormat="1" ht="93" customHeight="1" x14ac:dyDescent="0.55000000000000004">
      <c r="A24" s="125">
        <v>57</v>
      </c>
      <c r="B24" s="127"/>
      <c r="C24" s="125"/>
      <c r="D24" s="125" t="s">
        <v>766</v>
      </c>
      <c r="E24" s="131" t="s">
        <v>875</v>
      </c>
      <c r="F24" s="131"/>
      <c r="G24" s="131"/>
      <c r="H24" s="131" t="s">
        <v>778</v>
      </c>
      <c r="I24" s="132"/>
      <c r="J24" s="133">
        <v>1</v>
      </c>
      <c r="K24" s="125"/>
      <c r="L24" s="127" t="s">
        <v>829</v>
      </c>
      <c r="M24" s="131" t="s">
        <v>876</v>
      </c>
      <c r="N24" s="131" t="s">
        <v>877</v>
      </c>
      <c r="O24" s="131" t="s">
        <v>878</v>
      </c>
      <c r="P24" s="131" t="s">
        <v>879</v>
      </c>
      <c r="Q24" s="131"/>
      <c r="R24" s="131" t="s">
        <v>880</v>
      </c>
      <c r="S24" s="127"/>
      <c r="T24" s="127"/>
      <c r="U24" s="127"/>
      <c r="V24" s="127"/>
      <c r="W24" s="127"/>
      <c r="X24" s="127"/>
      <c r="Y24" s="128"/>
      <c r="Z24" s="129"/>
      <c r="AA24" s="129"/>
      <c r="AB24" s="129"/>
      <c r="AC24" s="129"/>
      <c r="AD24" s="129"/>
      <c r="AE24" s="129"/>
      <c r="AF24" s="129"/>
      <c r="AG24" s="129"/>
      <c r="AH24" s="129"/>
      <c r="AI24" s="129"/>
      <c r="AJ24" s="129"/>
      <c r="AK24" s="129"/>
      <c r="AL24" s="129"/>
      <c r="AM24" s="129"/>
      <c r="AN24" s="129"/>
      <c r="AO24" s="129"/>
      <c r="AP24" s="129"/>
    </row>
    <row r="25" spans="1:42" s="129" customFormat="1" ht="82.5" customHeight="1" x14ac:dyDescent="0.55000000000000004">
      <c r="A25" s="125" t="s">
        <v>881</v>
      </c>
      <c r="B25" s="127"/>
      <c r="C25" s="125"/>
      <c r="D25" s="125" t="s">
        <v>766</v>
      </c>
      <c r="E25" s="131" t="s">
        <v>882</v>
      </c>
      <c r="F25" s="131"/>
      <c r="G25" s="131"/>
      <c r="H25" s="131" t="s">
        <v>778</v>
      </c>
      <c r="I25" s="132"/>
      <c r="J25" s="133">
        <v>1</v>
      </c>
      <c r="K25" s="125"/>
      <c r="L25" s="127" t="s">
        <v>863</v>
      </c>
      <c r="M25" s="131" t="s">
        <v>883</v>
      </c>
      <c r="N25" s="131" t="s">
        <v>884</v>
      </c>
      <c r="O25" s="131" t="s">
        <v>885</v>
      </c>
      <c r="P25" s="131" t="s">
        <v>886</v>
      </c>
      <c r="Q25" s="131" t="s">
        <v>887</v>
      </c>
      <c r="R25" s="131" t="s">
        <v>888</v>
      </c>
      <c r="S25" s="127"/>
      <c r="T25" s="127"/>
      <c r="U25" s="127"/>
      <c r="V25" s="127"/>
      <c r="W25" s="127"/>
      <c r="X25" s="127"/>
      <c r="Y25" s="128"/>
    </row>
    <row r="26" spans="1:42" s="134" customFormat="1" ht="75" customHeight="1" x14ac:dyDescent="0.55000000000000004">
      <c r="A26" s="125">
        <v>64</v>
      </c>
      <c r="B26" s="127"/>
      <c r="C26" s="125"/>
      <c r="D26" s="125" t="s">
        <v>766</v>
      </c>
      <c r="E26" s="131" t="s">
        <v>875</v>
      </c>
      <c r="F26" s="131"/>
      <c r="G26" s="131"/>
      <c r="H26" s="131" t="s">
        <v>778</v>
      </c>
      <c r="I26" s="132"/>
      <c r="J26" s="133">
        <v>1</v>
      </c>
      <c r="K26" s="125"/>
      <c r="L26" s="127" t="s">
        <v>863</v>
      </c>
      <c r="M26" s="131" t="s">
        <v>889</v>
      </c>
      <c r="N26" s="131" t="s">
        <v>890</v>
      </c>
      <c r="O26" s="131" t="s">
        <v>891</v>
      </c>
      <c r="P26" s="131" t="s">
        <v>892</v>
      </c>
      <c r="Q26" s="131"/>
      <c r="R26" s="131" t="s">
        <v>893</v>
      </c>
      <c r="S26" s="127"/>
      <c r="T26" s="127"/>
      <c r="U26" s="127"/>
      <c r="V26" s="127"/>
      <c r="W26" s="127"/>
      <c r="X26" s="127"/>
      <c r="Y26" s="128"/>
      <c r="Z26" s="129"/>
      <c r="AA26" s="129"/>
      <c r="AB26" s="129"/>
      <c r="AC26" s="129"/>
      <c r="AD26" s="129"/>
      <c r="AE26" s="129"/>
      <c r="AF26" s="129"/>
      <c r="AG26" s="129"/>
      <c r="AH26" s="129"/>
      <c r="AI26" s="129"/>
      <c r="AJ26" s="129"/>
      <c r="AK26" s="129"/>
      <c r="AL26" s="129"/>
      <c r="AM26" s="129"/>
      <c r="AN26" s="129"/>
      <c r="AO26" s="129"/>
      <c r="AP26" s="129"/>
    </row>
    <row r="27" spans="1:42" s="134" customFormat="1" ht="87" customHeight="1" x14ac:dyDescent="0.55000000000000004">
      <c r="A27" s="125">
        <v>73</v>
      </c>
      <c r="B27" s="127"/>
      <c r="C27" s="125"/>
      <c r="D27" s="125" t="s">
        <v>851</v>
      </c>
      <c r="E27" s="131" t="s">
        <v>894</v>
      </c>
      <c r="F27" s="131"/>
      <c r="G27" s="131"/>
      <c r="H27" s="131" t="s">
        <v>778</v>
      </c>
      <c r="I27" s="132">
        <v>1</v>
      </c>
      <c r="J27" s="133"/>
      <c r="K27" s="125"/>
      <c r="L27" s="127" t="s">
        <v>895</v>
      </c>
      <c r="M27" s="131" t="s">
        <v>896</v>
      </c>
      <c r="N27" s="131" t="s">
        <v>897</v>
      </c>
      <c r="O27" s="131" t="s">
        <v>898</v>
      </c>
      <c r="P27" s="131" t="s">
        <v>899</v>
      </c>
      <c r="Q27" s="131"/>
      <c r="R27" s="131" t="s">
        <v>900</v>
      </c>
      <c r="S27" s="127"/>
      <c r="T27" s="127"/>
      <c r="U27" s="127"/>
      <c r="V27" s="127"/>
      <c r="W27" s="127"/>
      <c r="X27" s="127"/>
      <c r="Y27" s="128"/>
      <c r="Z27" s="129"/>
      <c r="AA27" s="129"/>
      <c r="AB27" s="129"/>
      <c r="AC27" s="129"/>
      <c r="AD27" s="129"/>
      <c r="AE27" s="129"/>
      <c r="AF27" s="129"/>
      <c r="AG27" s="129"/>
      <c r="AH27" s="129"/>
      <c r="AI27" s="129"/>
      <c r="AJ27" s="129"/>
      <c r="AK27" s="129"/>
      <c r="AL27" s="129"/>
      <c r="AM27" s="129"/>
      <c r="AN27" s="129"/>
      <c r="AO27" s="129"/>
      <c r="AP27" s="129"/>
    </row>
    <row r="28" spans="1:42" s="134" customFormat="1" ht="56.5" customHeight="1" x14ac:dyDescent="0.55000000000000004">
      <c r="A28" s="125">
        <v>74</v>
      </c>
      <c r="B28" s="127"/>
      <c r="C28" s="125"/>
      <c r="D28" s="125" t="s">
        <v>766</v>
      </c>
      <c r="E28" s="131" t="s">
        <v>875</v>
      </c>
      <c r="F28" s="131"/>
      <c r="G28" s="131"/>
      <c r="H28" s="131" t="s">
        <v>778</v>
      </c>
      <c r="I28" s="132"/>
      <c r="J28" s="133">
        <v>1</v>
      </c>
      <c r="K28" s="125"/>
      <c r="L28" s="127" t="s">
        <v>787</v>
      </c>
      <c r="M28" s="131" t="s">
        <v>901</v>
      </c>
      <c r="N28" s="131" t="s">
        <v>902</v>
      </c>
      <c r="O28" s="131" t="s">
        <v>903</v>
      </c>
      <c r="P28" s="131" t="s">
        <v>904</v>
      </c>
      <c r="Q28" s="131" t="s">
        <v>905</v>
      </c>
      <c r="R28" s="131" t="s">
        <v>906</v>
      </c>
      <c r="S28" s="127"/>
      <c r="T28" s="127"/>
      <c r="U28" s="127"/>
      <c r="V28" s="127"/>
      <c r="W28" s="127"/>
      <c r="X28" s="127"/>
      <c r="Y28" s="128"/>
      <c r="Z28" s="129"/>
      <c r="AA28" s="129"/>
      <c r="AB28" s="129"/>
      <c r="AC28" s="129"/>
      <c r="AD28" s="129"/>
      <c r="AE28" s="129"/>
      <c r="AF28" s="129"/>
      <c r="AG28" s="129"/>
      <c r="AH28" s="129"/>
      <c r="AI28" s="129"/>
      <c r="AJ28" s="129"/>
      <c r="AK28" s="129"/>
      <c r="AL28" s="129"/>
      <c r="AM28" s="129"/>
      <c r="AN28" s="129"/>
      <c r="AO28" s="129"/>
      <c r="AP28" s="129"/>
    </row>
    <row r="29" spans="1:42" s="134" customFormat="1" ht="118.5" customHeight="1" x14ac:dyDescent="0.55000000000000004">
      <c r="A29" s="125">
        <v>75</v>
      </c>
      <c r="B29" s="127"/>
      <c r="C29" s="125"/>
      <c r="D29" s="125" t="s">
        <v>766</v>
      </c>
      <c r="E29" s="131" t="s">
        <v>907</v>
      </c>
      <c r="F29" s="131"/>
      <c r="G29" s="131"/>
      <c r="H29" s="131" t="s">
        <v>778</v>
      </c>
      <c r="I29" s="132"/>
      <c r="J29" s="133">
        <v>1</v>
      </c>
      <c r="K29" s="125"/>
      <c r="L29" s="127" t="s">
        <v>829</v>
      </c>
      <c r="M29" s="131" t="s">
        <v>908</v>
      </c>
      <c r="N29" s="131" t="s">
        <v>909</v>
      </c>
      <c r="O29" s="131" t="s">
        <v>910</v>
      </c>
      <c r="P29" s="131" t="s">
        <v>911</v>
      </c>
      <c r="Q29" s="131" t="s">
        <v>912</v>
      </c>
      <c r="R29" s="131" t="s">
        <v>913</v>
      </c>
      <c r="S29" s="127"/>
      <c r="T29" s="127"/>
      <c r="U29" s="127"/>
      <c r="V29" s="127"/>
      <c r="W29" s="127"/>
      <c r="X29" s="127"/>
      <c r="Y29" s="128"/>
      <c r="Z29" s="129"/>
      <c r="AA29" s="129"/>
      <c r="AB29" s="129"/>
      <c r="AC29" s="129"/>
      <c r="AD29" s="129"/>
      <c r="AE29" s="129"/>
      <c r="AF29" s="129"/>
      <c r="AG29" s="129"/>
      <c r="AH29" s="129"/>
      <c r="AI29" s="129"/>
      <c r="AJ29" s="129"/>
      <c r="AK29" s="129"/>
      <c r="AL29" s="129"/>
      <c r="AM29" s="129"/>
      <c r="AN29" s="129"/>
      <c r="AO29" s="129"/>
      <c r="AP29" s="129"/>
    </row>
    <row r="30" spans="1:42" s="134" customFormat="1" ht="100.5" customHeight="1" x14ac:dyDescent="0.55000000000000004">
      <c r="A30" s="125" t="s">
        <v>914</v>
      </c>
      <c r="B30" s="127"/>
      <c r="C30" s="125"/>
      <c r="D30" s="125" t="s">
        <v>766</v>
      </c>
      <c r="E30" s="131" t="s">
        <v>875</v>
      </c>
      <c r="F30" s="131"/>
      <c r="G30" s="131"/>
      <c r="H30" s="131" t="s">
        <v>778</v>
      </c>
      <c r="I30" s="132"/>
      <c r="J30" s="133">
        <v>1</v>
      </c>
      <c r="K30" s="125"/>
      <c r="L30" s="127" t="s">
        <v>804</v>
      </c>
      <c r="M30" s="131" t="s">
        <v>915</v>
      </c>
      <c r="N30" s="131" t="s">
        <v>916</v>
      </c>
      <c r="O30" s="131" t="s">
        <v>917</v>
      </c>
      <c r="P30" s="131" t="s">
        <v>918</v>
      </c>
      <c r="Q30" s="131" t="s">
        <v>919</v>
      </c>
      <c r="R30" s="131" t="s">
        <v>920</v>
      </c>
      <c r="S30" s="127"/>
      <c r="T30" s="131"/>
      <c r="U30" s="131"/>
      <c r="V30" s="131"/>
      <c r="W30" s="131"/>
      <c r="X30" s="131"/>
      <c r="Y30" s="128"/>
      <c r="Z30" s="129"/>
      <c r="AA30" s="129"/>
      <c r="AB30" s="129"/>
      <c r="AC30" s="129"/>
      <c r="AD30" s="129"/>
      <c r="AE30" s="129"/>
      <c r="AF30" s="129"/>
      <c r="AG30" s="129"/>
      <c r="AH30" s="129"/>
      <c r="AI30" s="129"/>
      <c r="AJ30" s="129"/>
      <c r="AK30" s="129"/>
      <c r="AL30" s="129"/>
      <c r="AM30" s="129"/>
      <c r="AN30" s="129"/>
      <c r="AO30" s="129"/>
      <c r="AP30" s="129"/>
    </row>
    <row r="31" spans="1:42" s="134" customFormat="1" ht="54" customHeight="1" x14ac:dyDescent="0.55000000000000004">
      <c r="A31" s="125">
        <v>79</v>
      </c>
      <c r="B31" s="127"/>
      <c r="C31" s="125"/>
      <c r="D31" s="125" t="s">
        <v>766</v>
      </c>
      <c r="E31" s="131" t="s">
        <v>875</v>
      </c>
      <c r="F31" s="131"/>
      <c r="G31" s="131"/>
      <c r="H31" s="131" t="s">
        <v>778</v>
      </c>
      <c r="I31" s="132"/>
      <c r="J31" s="133">
        <v>1</v>
      </c>
      <c r="K31" s="125"/>
      <c r="L31" s="127" t="s">
        <v>812</v>
      </c>
      <c r="M31" s="131" t="s">
        <v>921</v>
      </c>
      <c r="N31" s="131" t="s">
        <v>922</v>
      </c>
      <c r="O31" s="131" t="s">
        <v>923</v>
      </c>
      <c r="P31" s="131" t="s">
        <v>924</v>
      </c>
      <c r="Q31" s="131" t="s">
        <v>925</v>
      </c>
      <c r="R31" s="131" t="s">
        <v>926</v>
      </c>
      <c r="S31" s="127"/>
      <c r="T31" s="127"/>
      <c r="U31" s="127"/>
      <c r="V31" s="127"/>
      <c r="W31" s="127"/>
      <c r="X31" s="127"/>
      <c r="Y31" s="128"/>
      <c r="Z31" s="129"/>
      <c r="AA31" s="129"/>
      <c r="AB31" s="129"/>
      <c r="AC31" s="129"/>
      <c r="AD31" s="129"/>
      <c r="AE31" s="129"/>
      <c r="AF31" s="129"/>
      <c r="AG31" s="129"/>
      <c r="AH31" s="129"/>
      <c r="AI31" s="129"/>
      <c r="AJ31" s="129"/>
      <c r="AK31" s="129"/>
      <c r="AL31" s="129"/>
      <c r="AM31" s="129"/>
      <c r="AN31" s="129"/>
      <c r="AO31" s="129"/>
      <c r="AP31" s="129"/>
    </row>
    <row r="32" spans="1:42" s="134" customFormat="1" ht="117" customHeight="1" x14ac:dyDescent="0.55000000000000004">
      <c r="A32" s="135" t="s">
        <v>927</v>
      </c>
      <c r="B32" s="120"/>
      <c r="C32" s="135"/>
      <c r="D32" s="135" t="s">
        <v>766</v>
      </c>
      <c r="E32" s="122" t="s">
        <v>928</v>
      </c>
      <c r="F32" s="123"/>
      <c r="G32" s="122"/>
      <c r="H32" s="124" t="s">
        <v>778</v>
      </c>
      <c r="I32" s="136">
        <v>1</v>
      </c>
      <c r="J32" s="137"/>
      <c r="K32" s="135"/>
      <c r="L32" s="120" t="s">
        <v>829</v>
      </c>
      <c r="M32" s="124" t="s">
        <v>929</v>
      </c>
      <c r="N32" s="124" t="s">
        <v>930</v>
      </c>
      <c r="O32" s="124" t="s">
        <v>931</v>
      </c>
      <c r="P32" s="124" t="s">
        <v>932</v>
      </c>
      <c r="Q32" s="124" t="s">
        <v>933</v>
      </c>
      <c r="R32" s="124" t="s">
        <v>934</v>
      </c>
      <c r="S32" s="124" t="s">
        <v>935</v>
      </c>
      <c r="T32" s="127"/>
      <c r="U32" s="127"/>
      <c r="V32" s="127"/>
      <c r="W32" s="127"/>
      <c r="X32" s="127"/>
      <c r="Y32" s="128"/>
      <c r="Z32" s="129"/>
      <c r="AA32" s="129"/>
      <c r="AB32" s="129"/>
      <c r="AC32" s="129"/>
      <c r="AD32" s="129"/>
      <c r="AE32" s="129"/>
      <c r="AF32" s="129"/>
      <c r="AG32" s="129"/>
      <c r="AH32" s="129"/>
      <c r="AI32" s="129"/>
      <c r="AJ32" s="129"/>
      <c r="AK32" s="129"/>
      <c r="AL32" s="129"/>
      <c r="AM32" s="129"/>
      <c r="AN32" s="129"/>
      <c r="AO32" s="129"/>
      <c r="AP32" s="129"/>
    </row>
    <row r="33" spans="1:47" s="134" customFormat="1" ht="205.5" customHeight="1" x14ac:dyDescent="0.55000000000000004">
      <c r="A33" s="125" t="s">
        <v>936</v>
      </c>
      <c r="B33" s="127"/>
      <c r="C33" s="125"/>
      <c r="D33" s="125" t="s">
        <v>766</v>
      </c>
      <c r="E33" s="131" t="s">
        <v>937</v>
      </c>
      <c r="F33" s="131"/>
      <c r="G33" s="123"/>
      <c r="H33" s="131" t="s">
        <v>778</v>
      </c>
      <c r="I33" s="132"/>
      <c r="J33" s="133">
        <v>1</v>
      </c>
      <c r="K33" s="125"/>
      <c r="L33" s="127" t="s">
        <v>829</v>
      </c>
      <c r="M33" s="131" t="s">
        <v>929</v>
      </c>
      <c r="N33" s="131" t="s">
        <v>930</v>
      </c>
      <c r="O33" s="131" t="s">
        <v>931</v>
      </c>
      <c r="P33" s="131" t="s">
        <v>932</v>
      </c>
      <c r="Q33" s="131" t="s">
        <v>933</v>
      </c>
      <c r="R33" s="131" t="s">
        <v>934</v>
      </c>
      <c r="S33" s="131"/>
      <c r="T33" s="127"/>
      <c r="U33" s="127"/>
      <c r="V33" s="127"/>
      <c r="W33" s="127"/>
      <c r="X33" s="127"/>
      <c r="Y33" s="128"/>
      <c r="Z33" s="129"/>
      <c r="AA33" s="129"/>
      <c r="AB33" s="129"/>
      <c r="AC33" s="129"/>
      <c r="AD33" s="129"/>
      <c r="AE33" s="129"/>
      <c r="AF33" s="129"/>
      <c r="AG33" s="129"/>
      <c r="AH33" s="129"/>
      <c r="AI33" s="129"/>
      <c r="AJ33" s="129"/>
      <c r="AK33" s="129"/>
      <c r="AL33" s="129"/>
      <c r="AM33" s="129"/>
      <c r="AN33" s="129"/>
      <c r="AO33" s="129"/>
      <c r="AP33" s="129"/>
    </row>
    <row r="34" spans="1:47" s="130" customFormat="1" ht="188.5" customHeight="1" x14ac:dyDescent="0.55000000000000004">
      <c r="A34" s="119">
        <v>86</v>
      </c>
      <c r="B34" s="120"/>
      <c r="C34" s="119"/>
      <c r="D34" s="121"/>
      <c r="E34" s="122" t="s">
        <v>938</v>
      </c>
      <c r="F34" s="123"/>
      <c r="G34" s="122"/>
      <c r="H34" s="131" t="s">
        <v>778</v>
      </c>
      <c r="I34" s="125" t="s">
        <v>779</v>
      </c>
      <c r="J34" s="121"/>
      <c r="K34" s="119"/>
      <c r="L34" s="126" t="s">
        <v>829</v>
      </c>
      <c r="M34" s="122" t="s">
        <v>929</v>
      </c>
      <c r="N34" s="122" t="s">
        <v>939</v>
      </c>
      <c r="O34" s="122" t="s">
        <v>940</v>
      </c>
      <c r="P34" s="122" t="s">
        <v>941</v>
      </c>
      <c r="Q34" s="122" t="s">
        <v>942</v>
      </c>
      <c r="R34" s="122" t="s">
        <v>943</v>
      </c>
      <c r="S34" s="124" t="s">
        <v>944</v>
      </c>
      <c r="T34" s="120"/>
      <c r="U34" s="120"/>
      <c r="V34" s="120"/>
      <c r="W34" s="127"/>
      <c r="X34" s="127"/>
      <c r="Y34" s="128"/>
      <c r="Z34" s="129"/>
      <c r="AA34" s="129"/>
      <c r="AB34" s="129"/>
      <c r="AC34" s="129"/>
      <c r="AD34" s="129"/>
      <c r="AE34" s="129"/>
      <c r="AF34" s="129"/>
      <c r="AG34" s="129"/>
      <c r="AH34" s="129"/>
      <c r="AI34" s="129"/>
      <c r="AJ34" s="129"/>
      <c r="AK34" s="129"/>
      <c r="AL34" s="129"/>
      <c r="AM34" s="129"/>
      <c r="AN34" s="129"/>
      <c r="AO34" s="129"/>
      <c r="AP34" s="129"/>
    </row>
    <row r="35" spans="1:47" s="134" customFormat="1" ht="175.5" customHeight="1" x14ac:dyDescent="0.55000000000000004">
      <c r="A35" s="125">
        <v>87</v>
      </c>
      <c r="B35" s="127"/>
      <c r="C35" s="125"/>
      <c r="D35" s="125" t="s">
        <v>851</v>
      </c>
      <c r="E35" s="131" t="s">
        <v>945</v>
      </c>
      <c r="F35" s="131"/>
      <c r="G35" s="131"/>
      <c r="H35" s="131" t="s">
        <v>778</v>
      </c>
      <c r="I35" s="132">
        <v>1</v>
      </c>
      <c r="J35" s="133"/>
      <c r="K35" s="125"/>
      <c r="L35" s="127" t="s">
        <v>946</v>
      </c>
      <c r="M35" s="131" t="s">
        <v>947</v>
      </c>
      <c r="N35" s="131" t="s">
        <v>948</v>
      </c>
      <c r="O35" s="131" t="s">
        <v>949</v>
      </c>
      <c r="P35" s="131" t="s">
        <v>950</v>
      </c>
      <c r="Q35" s="131" t="s">
        <v>951</v>
      </c>
      <c r="R35" s="131" t="s">
        <v>952</v>
      </c>
      <c r="S35" s="127"/>
      <c r="T35" s="127"/>
      <c r="U35" s="127"/>
      <c r="V35" s="127"/>
      <c r="W35" s="127"/>
      <c r="X35" s="127"/>
      <c r="Y35" s="128"/>
      <c r="Z35" s="129"/>
      <c r="AA35" s="129"/>
      <c r="AB35" s="129"/>
      <c r="AC35" s="129"/>
      <c r="AD35" s="129"/>
      <c r="AE35" s="129"/>
      <c r="AF35" s="129"/>
      <c r="AG35" s="129"/>
      <c r="AH35" s="129"/>
      <c r="AI35" s="129"/>
      <c r="AJ35" s="129"/>
      <c r="AK35" s="129"/>
      <c r="AL35" s="129"/>
      <c r="AM35" s="129"/>
      <c r="AN35" s="129"/>
      <c r="AO35" s="129"/>
      <c r="AP35" s="129"/>
    </row>
    <row r="36" spans="1:47" s="130" customFormat="1" ht="77.5" customHeight="1" x14ac:dyDescent="0.55000000000000004">
      <c r="A36" s="119">
        <v>89</v>
      </c>
      <c r="B36" s="120"/>
      <c r="C36" s="119"/>
      <c r="D36" s="125" t="s">
        <v>851</v>
      </c>
      <c r="E36" s="122" t="s">
        <v>938</v>
      </c>
      <c r="F36" s="123"/>
      <c r="G36" s="122"/>
      <c r="H36" s="124" t="s">
        <v>778</v>
      </c>
      <c r="I36" s="125" t="s">
        <v>779</v>
      </c>
      <c r="J36" s="121"/>
      <c r="K36" s="119"/>
      <c r="L36" s="126" t="s">
        <v>953</v>
      </c>
      <c r="M36" s="122" t="s">
        <v>954</v>
      </c>
      <c r="N36" s="122" t="s">
        <v>955</v>
      </c>
      <c r="O36" s="122" t="s">
        <v>956</v>
      </c>
      <c r="P36" s="122" t="s">
        <v>957</v>
      </c>
      <c r="Q36" s="122" t="s">
        <v>958</v>
      </c>
      <c r="R36" s="122" t="s">
        <v>959</v>
      </c>
      <c r="S36" s="124" t="s">
        <v>960</v>
      </c>
      <c r="T36" s="120"/>
      <c r="U36" s="120"/>
      <c r="V36" s="120"/>
      <c r="W36" s="127"/>
      <c r="X36" s="127"/>
      <c r="Y36" s="128"/>
      <c r="Z36" s="129"/>
      <c r="AA36" s="129"/>
      <c r="AB36" s="129"/>
      <c r="AC36" s="129"/>
      <c r="AD36" s="129"/>
      <c r="AE36" s="129"/>
      <c r="AF36" s="129"/>
      <c r="AG36" s="129"/>
      <c r="AH36" s="129"/>
      <c r="AI36" s="129"/>
      <c r="AJ36" s="129"/>
      <c r="AK36" s="129"/>
      <c r="AL36" s="129"/>
      <c r="AM36" s="129"/>
      <c r="AN36" s="129"/>
      <c r="AO36" s="129"/>
      <c r="AP36" s="129"/>
    </row>
    <row r="37" spans="1:47" s="130" customFormat="1" ht="82.5" customHeight="1" x14ac:dyDescent="0.55000000000000004">
      <c r="A37" s="119">
        <v>90</v>
      </c>
      <c r="B37" s="120"/>
      <c r="C37" s="119"/>
      <c r="D37" s="125" t="s">
        <v>851</v>
      </c>
      <c r="E37" s="122" t="s">
        <v>938</v>
      </c>
      <c r="F37" s="123"/>
      <c r="G37" s="122"/>
      <c r="H37" s="124" t="s">
        <v>778</v>
      </c>
      <c r="I37" s="125" t="s">
        <v>779</v>
      </c>
      <c r="J37" s="121"/>
      <c r="K37" s="119"/>
      <c r="L37" s="126" t="s">
        <v>953</v>
      </c>
      <c r="M37" s="122" t="s">
        <v>954</v>
      </c>
      <c r="N37" s="122" t="s">
        <v>961</v>
      </c>
      <c r="O37" s="122" t="s">
        <v>962</v>
      </c>
      <c r="P37" s="122" t="s">
        <v>963</v>
      </c>
      <c r="Q37" s="122" t="s">
        <v>964</v>
      </c>
      <c r="R37" s="122" t="s">
        <v>965</v>
      </c>
      <c r="S37" s="124" t="s">
        <v>960</v>
      </c>
      <c r="T37" s="120"/>
      <c r="U37" s="120"/>
      <c r="V37" s="120"/>
      <c r="W37" s="127"/>
      <c r="X37" s="127"/>
      <c r="Y37" s="128"/>
      <c r="Z37" s="129"/>
      <c r="AA37" s="129"/>
      <c r="AB37" s="129"/>
      <c r="AC37" s="129"/>
      <c r="AD37" s="129"/>
      <c r="AE37" s="129"/>
      <c r="AF37" s="129"/>
      <c r="AG37" s="129"/>
      <c r="AH37" s="129"/>
      <c r="AI37" s="129"/>
      <c r="AJ37" s="129"/>
      <c r="AK37" s="129"/>
      <c r="AL37" s="129"/>
      <c r="AM37" s="129"/>
      <c r="AN37" s="129"/>
      <c r="AO37" s="129"/>
      <c r="AP37" s="129"/>
    </row>
    <row r="38" spans="1:47" s="130" customFormat="1" ht="120" customHeight="1" x14ac:dyDescent="0.55000000000000004">
      <c r="A38" s="135" t="s">
        <v>966</v>
      </c>
      <c r="B38" s="120"/>
      <c r="C38" s="124"/>
      <c r="D38" s="135" t="s">
        <v>851</v>
      </c>
      <c r="E38" s="122" t="s">
        <v>967</v>
      </c>
      <c r="F38" s="123"/>
      <c r="G38" s="122"/>
      <c r="H38" s="124" t="s">
        <v>778</v>
      </c>
      <c r="I38" s="135" t="s">
        <v>779</v>
      </c>
      <c r="J38" s="135"/>
      <c r="K38" s="135"/>
      <c r="L38" s="120" t="s">
        <v>791</v>
      </c>
      <c r="M38" s="124" t="s">
        <v>968</v>
      </c>
      <c r="N38" s="124" t="s">
        <v>969</v>
      </c>
      <c r="O38" s="124" t="s">
        <v>970</v>
      </c>
      <c r="P38" s="124" t="s">
        <v>971</v>
      </c>
      <c r="Q38" s="124" t="s">
        <v>972</v>
      </c>
      <c r="R38" s="122" t="s">
        <v>973</v>
      </c>
      <c r="S38" s="124" t="s">
        <v>974</v>
      </c>
      <c r="T38" s="120"/>
      <c r="U38" s="120"/>
      <c r="V38" s="120"/>
      <c r="W38" s="127"/>
      <c r="X38" s="127"/>
      <c r="Y38" s="128"/>
      <c r="Z38" s="129"/>
      <c r="AA38" s="129"/>
      <c r="AB38" s="129"/>
      <c r="AC38" s="129"/>
      <c r="AD38" s="129"/>
      <c r="AE38" s="129"/>
      <c r="AF38" s="129"/>
      <c r="AG38" s="129"/>
      <c r="AH38" s="129"/>
      <c r="AI38" s="129"/>
      <c r="AJ38" s="129"/>
      <c r="AK38" s="129"/>
      <c r="AL38" s="129"/>
      <c r="AM38" s="129"/>
      <c r="AN38" s="129"/>
      <c r="AO38" s="129"/>
      <c r="AP38" s="129"/>
    </row>
    <row r="39" spans="1:47" s="134" customFormat="1" ht="99.75" customHeight="1" x14ac:dyDescent="0.55000000000000004">
      <c r="A39" s="138" t="s">
        <v>975</v>
      </c>
      <c r="B39" s="127"/>
      <c r="C39" s="138"/>
      <c r="D39" s="125" t="s">
        <v>766</v>
      </c>
      <c r="E39" s="131" t="s">
        <v>976</v>
      </c>
      <c r="F39" s="131"/>
      <c r="G39" s="131"/>
      <c r="H39" s="131" t="s">
        <v>778</v>
      </c>
      <c r="I39" s="132"/>
      <c r="J39" s="133">
        <v>1</v>
      </c>
      <c r="K39" s="138"/>
      <c r="L39" s="131" t="s">
        <v>977</v>
      </c>
      <c r="M39" s="127" t="s">
        <v>978</v>
      </c>
      <c r="N39" s="131" t="s">
        <v>979</v>
      </c>
      <c r="O39" s="131" t="s">
        <v>980</v>
      </c>
      <c r="P39" s="131" t="s">
        <v>981</v>
      </c>
      <c r="Q39" s="131" t="s">
        <v>982</v>
      </c>
      <c r="R39" s="131" t="s">
        <v>983</v>
      </c>
      <c r="S39" s="127"/>
      <c r="T39" s="127"/>
      <c r="U39" s="127"/>
      <c r="V39" s="127"/>
      <c r="W39" s="127"/>
      <c r="X39" s="127"/>
      <c r="Y39" s="128"/>
      <c r="Z39" s="129"/>
      <c r="AA39" s="129"/>
      <c r="AB39" s="129"/>
      <c r="AC39" s="129"/>
      <c r="AD39" s="129"/>
      <c r="AE39" s="129"/>
      <c r="AF39" s="129"/>
      <c r="AG39" s="129"/>
      <c r="AH39" s="129"/>
      <c r="AI39" s="129"/>
      <c r="AJ39" s="129"/>
      <c r="AK39" s="129"/>
      <c r="AL39" s="129"/>
      <c r="AM39" s="129"/>
      <c r="AN39" s="129"/>
      <c r="AO39" s="129"/>
      <c r="AP39" s="129"/>
    </row>
    <row r="40" spans="1:47" s="134" customFormat="1" ht="41.25" customHeight="1" x14ac:dyDescent="0.55000000000000004">
      <c r="A40" s="125">
        <v>96</v>
      </c>
      <c r="B40" s="127"/>
      <c r="C40" s="125"/>
      <c r="D40" s="125" t="s">
        <v>851</v>
      </c>
      <c r="E40" s="131" t="s">
        <v>945</v>
      </c>
      <c r="F40" s="131"/>
      <c r="G40" s="131"/>
      <c r="H40" s="131" t="s">
        <v>778</v>
      </c>
      <c r="I40" s="132">
        <v>1</v>
      </c>
      <c r="J40" s="133"/>
      <c r="K40" s="125"/>
      <c r="L40" s="127" t="s">
        <v>953</v>
      </c>
      <c r="M40" s="131" t="s">
        <v>984</v>
      </c>
      <c r="N40" s="131" t="s">
        <v>985</v>
      </c>
      <c r="O40" s="131" t="s">
        <v>986</v>
      </c>
      <c r="P40" s="131" t="s">
        <v>987</v>
      </c>
      <c r="Q40" s="131" t="s">
        <v>988</v>
      </c>
      <c r="R40" s="131" t="s">
        <v>952</v>
      </c>
      <c r="S40" s="127"/>
      <c r="T40" s="127"/>
      <c r="U40" s="127"/>
      <c r="V40" s="127"/>
      <c r="W40" s="127"/>
      <c r="X40" s="127"/>
      <c r="Y40" s="128"/>
      <c r="Z40" s="129"/>
      <c r="AA40" s="129"/>
      <c r="AB40" s="129"/>
      <c r="AC40" s="129"/>
      <c r="AD40" s="129"/>
      <c r="AE40" s="129"/>
      <c r="AF40" s="129"/>
      <c r="AG40" s="129"/>
      <c r="AH40" s="129"/>
      <c r="AI40" s="129"/>
      <c r="AJ40" s="129"/>
      <c r="AK40" s="129"/>
      <c r="AL40" s="129"/>
      <c r="AM40" s="129"/>
      <c r="AN40" s="129"/>
      <c r="AO40" s="129"/>
      <c r="AP40" s="129"/>
    </row>
    <row r="41" spans="1:47" s="134" customFormat="1" ht="115.9" customHeight="1" x14ac:dyDescent="0.55000000000000004">
      <c r="A41" s="125">
        <v>97</v>
      </c>
      <c r="B41" s="127"/>
      <c r="C41" s="125"/>
      <c r="D41" s="125" t="s">
        <v>851</v>
      </c>
      <c r="E41" s="131" t="s">
        <v>938</v>
      </c>
      <c r="F41" s="131"/>
      <c r="G41" s="131"/>
      <c r="H41" s="131" t="s">
        <v>778</v>
      </c>
      <c r="I41" s="132">
        <v>1</v>
      </c>
      <c r="J41" s="133"/>
      <c r="K41" s="125"/>
      <c r="L41" s="127" t="s">
        <v>953</v>
      </c>
      <c r="M41" s="131" t="s">
        <v>989</v>
      </c>
      <c r="N41" s="131" t="s">
        <v>990</v>
      </c>
      <c r="O41" s="131" t="s">
        <v>991</v>
      </c>
      <c r="P41" s="131" t="s">
        <v>992</v>
      </c>
      <c r="Q41" s="131" t="s">
        <v>993</v>
      </c>
      <c r="R41" s="131" t="s">
        <v>994</v>
      </c>
      <c r="S41" s="127"/>
      <c r="T41" s="127"/>
      <c r="U41" s="127"/>
      <c r="V41" s="127"/>
      <c r="W41" s="127"/>
      <c r="X41" s="127"/>
      <c r="Y41" s="128"/>
      <c r="Z41" s="129"/>
      <c r="AA41" s="129"/>
      <c r="AB41" s="129"/>
      <c r="AC41" s="129"/>
      <c r="AD41" s="129"/>
      <c r="AE41" s="129"/>
      <c r="AF41" s="129"/>
      <c r="AG41" s="129"/>
      <c r="AH41" s="129"/>
      <c r="AI41" s="129"/>
      <c r="AJ41" s="129"/>
      <c r="AK41" s="129"/>
      <c r="AL41" s="129"/>
      <c r="AM41" s="129"/>
      <c r="AN41" s="129"/>
      <c r="AO41" s="129"/>
      <c r="AP41" s="129"/>
    </row>
    <row r="42" spans="1:47" s="134" customFormat="1" ht="110.25" customHeight="1" x14ac:dyDescent="0.55000000000000004">
      <c r="A42" s="125" t="s">
        <v>995</v>
      </c>
      <c r="B42" s="127"/>
      <c r="C42" s="125"/>
      <c r="D42" s="125" t="s">
        <v>851</v>
      </c>
      <c r="E42" s="131" t="s">
        <v>996</v>
      </c>
      <c r="F42" s="131"/>
      <c r="G42" s="131"/>
      <c r="H42" s="131" t="s">
        <v>778</v>
      </c>
      <c r="I42" s="132">
        <v>1</v>
      </c>
      <c r="J42" s="133"/>
      <c r="K42" s="125"/>
      <c r="L42" s="127" t="s">
        <v>997</v>
      </c>
      <c r="M42" s="131" t="s">
        <v>998</v>
      </c>
      <c r="N42" s="131" t="s">
        <v>999</v>
      </c>
      <c r="O42" s="131" t="s">
        <v>1000</v>
      </c>
      <c r="P42" s="131" t="s">
        <v>1001</v>
      </c>
      <c r="Q42" s="131" t="s">
        <v>1002</v>
      </c>
      <c r="R42" s="131" t="s">
        <v>1003</v>
      </c>
      <c r="S42" s="127"/>
      <c r="T42" s="127"/>
      <c r="U42" s="127"/>
      <c r="V42" s="127"/>
      <c r="W42" s="127"/>
      <c r="X42" s="127"/>
      <c r="Y42" s="128"/>
      <c r="Z42" s="129"/>
      <c r="AA42" s="129"/>
      <c r="AB42" s="129"/>
      <c r="AC42" s="129"/>
      <c r="AD42" s="129"/>
      <c r="AE42" s="129"/>
      <c r="AF42" s="129"/>
      <c r="AG42" s="129"/>
      <c r="AH42" s="129"/>
      <c r="AI42" s="129"/>
      <c r="AJ42" s="129"/>
      <c r="AK42" s="129"/>
      <c r="AL42" s="129"/>
      <c r="AM42" s="129"/>
      <c r="AN42" s="129"/>
      <c r="AO42" s="129"/>
      <c r="AP42" s="129"/>
    </row>
    <row r="43" spans="1:47" ht="77.25" customHeight="1" x14ac:dyDescent="0.55000000000000004">
      <c r="A43" s="139" t="s">
        <v>1004</v>
      </c>
      <c r="B43" s="140"/>
      <c r="C43" s="125" t="s">
        <v>1005</v>
      </c>
      <c r="D43" s="141" t="s">
        <v>766</v>
      </c>
      <c r="E43" s="142" t="s">
        <v>1006</v>
      </c>
      <c r="F43" s="143"/>
      <c r="G43" s="142"/>
      <c r="H43" s="143" t="s">
        <v>778</v>
      </c>
      <c r="I43" s="142"/>
      <c r="J43" s="144">
        <v>1</v>
      </c>
      <c r="K43" s="141"/>
      <c r="L43" s="140" t="s">
        <v>997</v>
      </c>
      <c r="M43" s="142" t="s">
        <v>998</v>
      </c>
      <c r="N43" s="142" t="s">
        <v>999</v>
      </c>
      <c r="O43" s="142" t="s">
        <v>1000</v>
      </c>
      <c r="P43" s="142" t="s">
        <v>1001</v>
      </c>
      <c r="Q43" s="142" t="s">
        <v>1002</v>
      </c>
      <c r="R43" s="142" t="s">
        <v>1003</v>
      </c>
      <c r="S43" s="142"/>
      <c r="T43" s="145"/>
      <c r="U43" s="146" t="s">
        <v>1007</v>
      </c>
      <c r="V43" s="140"/>
      <c r="W43" s="140"/>
      <c r="X43" s="140"/>
      <c r="Y43" s="147"/>
      <c r="Z43" s="148"/>
      <c r="AA43" s="148"/>
      <c r="AB43" s="149"/>
      <c r="AC43" s="148"/>
      <c r="AD43" s="148"/>
      <c r="AE43" s="148"/>
      <c r="AF43" s="148"/>
      <c r="AG43" s="148"/>
      <c r="AH43" s="148"/>
      <c r="AI43" s="148"/>
      <c r="AK43" s="148"/>
      <c r="AL43" s="150"/>
      <c r="AM43" s="148"/>
      <c r="AN43" s="148"/>
      <c r="AO43" s="148"/>
      <c r="AP43" s="148"/>
      <c r="AQ43" s="129"/>
      <c r="AR43" s="129"/>
      <c r="AS43" s="129"/>
      <c r="AT43" s="129"/>
      <c r="AU43" s="150"/>
    </row>
    <row r="44" spans="1:47" s="134" customFormat="1" ht="173.25" customHeight="1" x14ac:dyDescent="0.55000000000000004">
      <c r="A44" s="125" t="s">
        <v>1008</v>
      </c>
      <c r="B44" s="127"/>
      <c r="C44" s="125"/>
      <c r="D44" s="125" t="s">
        <v>766</v>
      </c>
      <c r="E44" s="131" t="s">
        <v>937</v>
      </c>
      <c r="F44" s="131"/>
      <c r="G44" s="131"/>
      <c r="H44" s="131" t="s">
        <v>778</v>
      </c>
      <c r="I44" s="132"/>
      <c r="J44" s="133">
        <v>1</v>
      </c>
      <c r="K44" s="125"/>
      <c r="L44" s="127" t="s">
        <v>812</v>
      </c>
      <c r="M44" s="131" t="s">
        <v>1009</v>
      </c>
      <c r="N44" s="131" t="s">
        <v>1010</v>
      </c>
      <c r="O44" s="131" t="s">
        <v>1011</v>
      </c>
      <c r="P44" s="131" t="s">
        <v>1012</v>
      </c>
      <c r="Q44" s="131" t="s">
        <v>1013</v>
      </c>
      <c r="R44" s="131" t="s">
        <v>1014</v>
      </c>
      <c r="S44" s="127"/>
      <c r="T44" s="127"/>
      <c r="U44" s="127"/>
      <c r="V44" s="127"/>
      <c r="W44" s="131"/>
      <c r="X44" s="127"/>
      <c r="Y44" s="128"/>
      <c r="Z44" s="129"/>
      <c r="AA44" s="129"/>
      <c r="AB44" s="129"/>
      <c r="AC44" s="129"/>
      <c r="AD44" s="129"/>
      <c r="AE44" s="129"/>
      <c r="AF44" s="129"/>
      <c r="AG44" s="129"/>
      <c r="AH44" s="129"/>
      <c r="AI44" s="129"/>
      <c r="AJ44" s="129"/>
      <c r="AK44" s="129"/>
      <c r="AL44" s="129"/>
      <c r="AM44" s="129"/>
      <c r="AN44" s="129"/>
      <c r="AO44" s="129"/>
      <c r="AP44" s="129"/>
    </row>
    <row r="45" spans="1:47" s="134" customFormat="1" ht="110.25" customHeight="1" x14ac:dyDescent="0.55000000000000004">
      <c r="A45" s="125">
        <v>104</v>
      </c>
      <c r="B45" s="127"/>
      <c r="C45" s="125"/>
      <c r="D45" s="125" t="s">
        <v>851</v>
      </c>
      <c r="E45" s="131" t="s">
        <v>938</v>
      </c>
      <c r="F45" s="131"/>
      <c r="G45" s="131"/>
      <c r="H45" s="131" t="s">
        <v>778</v>
      </c>
      <c r="I45" s="132">
        <v>1</v>
      </c>
      <c r="J45" s="133"/>
      <c r="K45" s="125"/>
      <c r="L45" s="127" t="s">
        <v>953</v>
      </c>
      <c r="M45" s="131" t="s">
        <v>1015</v>
      </c>
      <c r="N45" s="131" t="s">
        <v>1016</v>
      </c>
      <c r="O45" s="131" t="s">
        <v>1017</v>
      </c>
      <c r="P45" s="131" t="s">
        <v>1018</v>
      </c>
      <c r="Q45" s="131" t="s">
        <v>1019</v>
      </c>
      <c r="R45" s="131" t="s">
        <v>943</v>
      </c>
      <c r="S45" s="127"/>
      <c r="T45" s="127"/>
      <c r="U45" s="127"/>
      <c r="V45" s="127"/>
      <c r="W45" s="127"/>
      <c r="X45" s="127"/>
      <c r="Y45" s="128"/>
      <c r="Z45" s="129"/>
      <c r="AA45" s="129"/>
      <c r="AB45" s="129"/>
      <c r="AC45" s="129"/>
      <c r="AD45" s="129"/>
      <c r="AE45" s="129"/>
      <c r="AF45" s="129"/>
      <c r="AG45" s="129"/>
      <c r="AH45" s="129"/>
      <c r="AI45" s="129"/>
      <c r="AJ45" s="129"/>
      <c r="AK45" s="129"/>
      <c r="AL45" s="129"/>
      <c r="AM45" s="129"/>
      <c r="AN45" s="129"/>
      <c r="AO45" s="129"/>
      <c r="AP45" s="129"/>
    </row>
    <row r="46" spans="1:47" s="134" customFormat="1" ht="103.5" customHeight="1" x14ac:dyDescent="0.55000000000000004">
      <c r="A46" s="125" t="s">
        <v>1020</v>
      </c>
      <c r="B46" s="127"/>
      <c r="C46" s="125"/>
      <c r="D46" s="125" t="s">
        <v>851</v>
      </c>
      <c r="E46" s="131" t="s">
        <v>1021</v>
      </c>
      <c r="F46" s="131"/>
      <c r="G46" s="131"/>
      <c r="H46" s="131" t="s">
        <v>778</v>
      </c>
      <c r="I46" s="132">
        <v>1</v>
      </c>
      <c r="J46" s="133"/>
      <c r="K46" s="125"/>
      <c r="L46" s="127" t="s">
        <v>1022</v>
      </c>
      <c r="M46" s="131" t="s">
        <v>1023</v>
      </c>
      <c r="N46" s="131" t="s">
        <v>1024</v>
      </c>
      <c r="O46" s="131" t="s">
        <v>1025</v>
      </c>
      <c r="P46" s="131" t="s">
        <v>1026</v>
      </c>
      <c r="Q46" s="131" t="s">
        <v>1027</v>
      </c>
      <c r="R46" s="131" t="s">
        <v>1028</v>
      </c>
      <c r="S46" s="127"/>
      <c r="T46" s="127"/>
      <c r="U46" s="127"/>
      <c r="V46" s="127"/>
      <c r="W46" s="127"/>
      <c r="X46" s="127"/>
      <c r="Y46" s="128"/>
      <c r="Z46" s="129"/>
      <c r="AA46" s="129"/>
      <c r="AB46" s="129"/>
      <c r="AC46" s="129"/>
      <c r="AD46" s="129"/>
      <c r="AE46" s="129"/>
      <c r="AF46" s="129"/>
      <c r="AG46" s="129"/>
      <c r="AH46" s="129"/>
      <c r="AI46" s="129"/>
      <c r="AJ46" s="129"/>
      <c r="AK46" s="129"/>
      <c r="AL46" s="129"/>
      <c r="AM46" s="129"/>
      <c r="AN46" s="129"/>
      <c r="AO46" s="129"/>
      <c r="AP46" s="129"/>
    </row>
    <row r="47" spans="1:47" s="134" customFormat="1" ht="200.25" customHeight="1" x14ac:dyDescent="0.55000000000000004">
      <c r="A47" s="125" t="s">
        <v>1029</v>
      </c>
      <c r="B47" s="127"/>
      <c r="C47" s="125"/>
      <c r="D47" s="125" t="s">
        <v>851</v>
      </c>
      <c r="E47" s="131" t="s">
        <v>928</v>
      </c>
      <c r="F47" s="131"/>
      <c r="G47" s="131"/>
      <c r="H47" s="131"/>
      <c r="I47" s="125"/>
      <c r="J47" s="125"/>
      <c r="K47" s="125"/>
      <c r="L47" s="127" t="s">
        <v>1030</v>
      </c>
      <c r="M47" s="131" t="s">
        <v>1031</v>
      </c>
      <c r="N47" s="131" t="s">
        <v>1032</v>
      </c>
      <c r="O47" s="131" t="s">
        <v>1033</v>
      </c>
      <c r="P47" s="131" t="s">
        <v>1034</v>
      </c>
      <c r="Q47" s="131" t="s">
        <v>1035</v>
      </c>
      <c r="R47" s="131" t="s">
        <v>1036</v>
      </c>
      <c r="S47" s="127" t="s">
        <v>778</v>
      </c>
      <c r="T47" s="127" t="s">
        <v>1037</v>
      </c>
      <c r="U47" s="131" t="s">
        <v>1038</v>
      </c>
      <c r="V47" s="127"/>
      <c r="W47" s="131" t="s">
        <v>1039</v>
      </c>
      <c r="X47" s="131" t="s">
        <v>1040</v>
      </c>
      <c r="Y47" s="128">
        <v>15</v>
      </c>
      <c r="Z47" s="129"/>
      <c r="AA47" s="129"/>
      <c r="AB47" s="129"/>
      <c r="AC47" s="129"/>
      <c r="AD47" s="129"/>
      <c r="AE47" s="129"/>
      <c r="AF47" s="129"/>
      <c r="AG47" s="129"/>
      <c r="AH47" s="129"/>
      <c r="AI47" s="129"/>
      <c r="AJ47" s="129"/>
      <c r="AK47" s="129"/>
      <c r="AL47" s="129"/>
      <c r="AM47" s="129"/>
      <c r="AN47" s="129"/>
      <c r="AO47" s="129"/>
      <c r="AP47" s="129"/>
    </row>
    <row r="48" spans="1:47" s="134" customFormat="1" ht="198.75" customHeight="1" x14ac:dyDescent="0.55000000000000004">
      <c r="A48" s="125" t="s">
        <v>1041</v>
      </c>
      <c r="B48" s="127"/>
      <c r="C48" s="125"/>
      <c r="D48" s="125" t="s">
        <v>766</v>
      </c>
      <c r="E48" s="131" t="s">
        <v>937</v>
      </c>
      <c r="F48" s="131"/>
      <c r="G48" s="131"/>
      <c r="H48" s="131" t="s">
        <v>778</v>
      </c>
      <c r="I48" s="132"/>
      <c r="J48" s="133">
        <v>1</v>
      </c>
      <c r="K48" s="125"/>
      <c r="L48" s="127" t="s">
        <v>1030</v>
      </c>
      <c r="M48" s="131" t="s">
        <v>1031</v>
      </c>
      <c r="N48" s="131" t="s">
        <v>1032</v>
      </c>
      <c r="O48" s="131" t="s">
        <v>1033</v>
      </c>
      <c r="P48" s="131" t="s">
        <v>1034</v>
      </c>
      <c r="Q48" s="131" t="s">
        <v>1035</v>
      </c>
      <c r="R48" s="131" t="s">
        <v>1036</v>
      </c>
      <c r="S48" s="127"/>
      <c r="T48" s="127"/>
      <c r="U48" s="127"/>
      <c r="V48" s="127"/>
      <c r="W48" s="131"/>
      <c r="X48" s="127"/>
      <c r="Y48" s="128"/>
      <c r="Z48" s="129"/>
      <c r="AA48" s="129"/>
      <c r="AB48" s="129"/>
      <c r="AC48" s="129"/>
      <c r="AD48" s="129"/>
      <c r="AE48" s="129"/>
      <c r="AF48" s="129"/>
      <c r="AG48" s="129"/>
      <c r="AH48" s="129"/>
      <c r="AI48" s="129"/>
      <c r="AJ48" s="129"/>
      <c r="AK48" s="129"/>
      <c r="AL48" s="129"/>
      <c r="AM48" s="129"/>
      <c r="AN48" s="129"/>
      <c r="AO48" s="129"/>
      <c r="AP48" s="129"/>
    </row>
    <row r="49" spans="1:42" s="134" customFormat="1" ht="108.75" customHeight="1" x14ac:dyDescent="0.55000000000000004">
      <c r="A49" s="125" t="s">
        <v>1042</v>
      </c>
      <c r="B49" s="127"/>
      <c r="C49" s="125"/>
      <c r="D49" s="125" t="s">
        <v>851</v>
      </c>
      <c r="E49" s="131" t="s">
        <v>945</v>
      </c>
      <c r="F49" s="131"/>
      <c r="G49" s="131"/>
      <c r="H49" s="131" t="s">
        <v>778</v>
      </c>
      <c r="I49" s="132">
        <v>1</v>
      </c>
      <c r="J49" s="133"/>
      <c r="K49" s="125"/>
      <c r="L49" s="127" t="s">
        <v>829</v>
      </c>
      <c r="M49" s="131" t="s">
        <v>1043</v>
      </c>
      <c r="N49" s="131" t="s">
        <v>1044</v>
      </c>
      <c r="O49" s="131" t="s">
        <v>1045</v>
      </c>
      <c r="P49" s="131" t="s">
        <v>1046</v>
      </c>
      <c r="Q49" s="131" t="s">
        <v>1047</v>
      </c>
      <c r="R49" s="131" t="s">
        <v>1028</v>
      </c>
      <c r="S49" s="127"/>
      <c r="T49" s="127"/>
      <c r="U49" s="127"/>
      <c r="V49" s="127"/>
      <c r="W49" s="127"/>
      <c r="X49" s="127"/>
      <c r="Y49" s="128"/>
      <c r="Z49" s="129"/>
      <c r="AA49" s="129"/>
      <c r="AB49" s="129"/>
      <c r="AC49" s="129"/>
      <c r="AD49" s="129"/>
      <c r="AE49" s="129"/>
      <c r="AF49" s="129"/>
      <c r="AG49" s="129"/>
      <c r="AH49" s="129"/>
      <c r="AI49" s="129"/>
      <c r="AJ49" s="129"/>
      <c r="AK49" s="129"/>
      <c r="AL49" s="129"/>
      <c r="AM49" s="129"/>
      <c r="AN49" s="129"/>
      <c r="AO49" s="129"/>
      <c r="AP49" s="129"/>
    </row>
    <row r="50" spans="1:42" s="134" customFormat="1" ht="55.5" customHeight="1" x14ac:dyDescent="0.55000000000000004">
      <c r="A50" s="131">
        <v>116</v>
      </c>
      <c r="B50" s="127"/>
      <c r="C50" s="131"/>
      <c r="D50" s="125" t="s">
        <v>851</v>
      </c>
      <c r="E50" s="131" t="s">
        <v>1048</v>
      </c>
      <c r="F50" s="131"/>
      <c r="G50" s="131"/>
      <c r="H50" s="131" t="s">
        <v>778</v>
      </c>
      <c r="I50" s="131">
        <v>1</v>
      </c>
      <c r="J50" s="133"/>
      <c r="K50" s="131"/>
      <c r="L50" s="127" t="s">
        <v>160</v>
      </c>
      <c r="M50" s="131" t="s">
        <v>1049</v>
      </c>
      <c r="N50" s="131" t="s">
        <v>1050</v>
      </c>
      <c r="O50" s="131" t="s">
        <v>1051</v>
      </c>
      <c r="P50" s="131" t="s">
        <v>1052</v>
      </c>
      <c r="Q50" s="127" t="s">
        <v>1053</v>
      </c>
      <c r="R50" s="131" t="s">
        <v>1054</v>
      </c>
      <c r="S50" s="127"/>
      <c r="T50" s="127"/>
      <c r="U50" s="127"/>
      <c r="V50" s="127"/>
      <c r="W50" s="131"/>
      <c r="X50" s="127"/>
      <c r="Y50" s="128"/>
      <c r="Z50" s="129"/>
      <c r="AA50" s="129"/>
      <c r="AB50" s="129"/>
      <c r="AC50" s="129"/>
      <c r="AD50" s="129"/>
      <c r="AE50" s="129"/>
      <c r="AF50" s="129"/>
      <c r="AG50" s="129"/>
      <c r="AH50" s="129"/>
      <c r="AI50" s="129"/>
      <c r="AJ50" s="129"/>
      <c r="AK50" s="129"/>
      <c r="AL50" s="129"/>
      <c r="AM50" s="129"/>
      <c r="AN50" s="129"/>
      <c r="AO50" s="129"/>
      <c r="AP50" s="129"/>
    </row>
    <row r="51" spans="1:42" s="134" customFormat="1" ht="198.75" customHeight="1" x14ac:dyDescent="0.55000000000000004">
      <c r="A51" s="131">
        <v>117</v>
      </c>
      <c r="B51" s="127"/>
      <c r="C51" s="131"/>
      <c r="D51" s="125" t="s">
        <v>851</v>
      </c>
      <c r="E51" s="131" t="s">
        <v>1048</v>
      </c>
      <c r="F51" s="131"/>
      <c r="G51" s="131"/>
      <c r="H51" s="131" t="s">
        <v>778</v>
      </c>
      <c r="I51" s="131">
        <v>1</v>
      </c>
      <c r="J51" s="133"/>
      <c r="K51" s="131"/>
      <c r="L51" s="127" t="s">
        <v>798</v>
      </c>
      <c r="M51" s="127" t="s">
        <v>1055</v>
      </c>
      <c r="N51" s="131" t="s">
        <v>1056</v>
      </c>
      <c r="O51" s="131" t="s">
        <v>1057</v>
      </c>
      <c r="P51" s="131" t="s">
        <v>1058</v>
      </c>
      <c r="Q51" s="131" t="s">
        <v>1059</v>
      </c>
      <c r="R51" s="131" t="s">
        <v>1060</v>
      </c>
      <c r="S51" s="127"/>
      <c r="T51" s="127"/>
      <c r="U51" s="127"/>
      <c r="V51" s="127"/>
      <c r="W51" s="127"/>
      <c r="X51" s="127"/>
      <c r="Y51" s="128"/>
      <c r="Z51" s="129"/>
      <c r="AA51" s="129"/>
      <c r="AB51" s="129"/>
      <c r="AC51" s="129"/>
      <c r="AD51" s="129"/>
      <c r="AE51" s="129"/>
      <c r="AF51" s="129"/>
      <c r="AG51" s="129"/>
      <c r="AH51" s="129"/>
      <c r="AI51" s="129"/>
      <c r="AJ51" s="129"/>
      <c r="AK51" s="129"/>
      <c r="AL51" s="129"/>
      <c r="AM51" s="129"/>
      <c r="AN51" s="129"/>
      <c r="AO51" s="129"/>
      <c r="AP51" s="129"/>
    </row>
    <row r="52" spans="1:42" s="134" customFormat="1" ht="126" customHeight="1" x14ac:dyDescent="0.55000000000000004">
      <c r="A52" s="131">
        <v>121</v>
      </c>
      <c r="B52" s="127"/>
      <c r="C52" s="131"/>
      <c r="D52" s="125" t="s">
        <v>851</v>
      </c>
      <c r="E52" s="131" t="s">
        <v>1048</v>
      </c>
      <c r="F52" s="131"/>
      <c r="G52" s="131"/>
      <c r="H52" s="131" t="s">
        <v>778</v>
      </c>
      <c r="I52" s="131">
        <v>1</v>
      </c>
      <c r="J52" s="133"/>
      <c r="K52" s="131"/>
      <c r="L52" s="127" t="s">
        <v>160</v>
      </c>
      <c r="M52" s="127" t="s">
        <v>1061</v>
      </c>
      <c r="N52" s="131" t="s">
        <v>1062</v>
      </c>
      <c r="O52" s="131" t="s">
        <v>1063</v>
      </c>
      <c r="P52" s="131" t="s">
        <v>1064</v>
      </c>
      <c r="Q52" s="131" t="s">
        <v>1065</v>
      </c>
      <c r="R52" s="131" t="s">
        <v>1066</v>
      </c>
      <c r="S52" s="127"/>
      <c r="T52" s="127"/>
      <c r="U52" s="127"/>
      <c r="V52" s="127"/>
      <c r="W52" s="127"/>
      <c r="X52" s="127"/>
      <c r="Y52" s="128"/>
      <c r="Z52" s="129"/>
      <c r="AA52" s="129"/>
      <c r="AB52" s="129"/>
      <c r="AC52" s="129"/>
      <c r="AD52" s="129"/>
      <c r="AE52" s="129"/>
      <c r="AF52" s="129"/>
      <c r="AG52" s="129"/>
      <c r="AH52" s="129"/>
      <c r="AI52" s="129"/>
      <c r="AJ52" s="129"/>
      <c r="AK52" s="129"/>
      <c r="AL52" s="129"/>
      <c r="AM52" s="129"/>
      <c r="AN52" s="129"/>
      <c r="AO52" s="129"/>
      <c r="AP52" s="129"/>
    </row>
    <row r="53" spans="1:42" s="134" customFormat="1" ht="132.75" customHeight="1" x14ac:dyDescent="0.55000000000000004">
      <c r="A53" s="131">
        <v>124</v>
      </c>
      <c r="B53" s="127"/>
      <c r="C53" s="131"/>
      <c r="D53" s="125" t="s">
        <v>851</v>
      </c>
      <c r="E53" s="131" t="s">
        <v>1048</v>
      </c>
      <c r="F53" s="131"/>
      <c r="G53" s="131"/>
      <c r="H53" s="131" t="s">
        <v>778</v>
      </c>
      <c r="I53" s="131">
        <v>1</v>
      </c>
      <c r="J53" s="133"/>
      <c r="K53" s="131"/>
      <c r="L53" s="127" t="s">
        <v>160</v>
      </c>
      <c r="M53" s="127" t="s">
        <v>1055</v>
      </c>
      <c r="N53" s="131" t="s">
        <v>1067</v>
      </c>
      <c r="O53" s="131" t="s">
        <v>1068</v>
      </c>
      <c r="P53" s="131" t="s">
        <v>1069</v>
      </c>
      <c r="Q53" s="127" t="s">
        <v>1070</v>
      </c>
      <c r="R53" s="131" t="s">
        <v>1071</v>
      </c>
      <c r="S53" s="127"/>
      <c r="T53" s="127"/>
      <c r="U53" s="127"/>
      <c r="V53" s="127"/>
      <c r="W53" s="127"/>
      <c r="X53" s="127"/>
      <c r="Y53" s="128"/>
      <c r="Z53" s="129"/>
      <c r="AA53" s="129"/>
      <c r="AB53" s="129"/>
      <c r="AC53" s="129"/>
      <c r="AD53" s="129"/>
      <c r="AE53" s="129"/>
      <c r="AF53" s="129"/>
      <c r="AG53" s="129"/>
      <c r="AH53" s="129"/>
      <c r="AI53" s="129"/>
      <c r="AJ53" s="129"/>
      <c r="AK53" s="129"/>
      <c r="AL53" s="129"/>
      <c r="AM53" s="129"/>
      <c r="AN53" s="129"/>
      <c r="AO53" s="129"/>
      <c r="AP53" s="129"/>
    </row>
    <row r="54" spans="1:42" s="134" customFormat="1" ht="118.15" customHeight="1" x14ac:dyDescent="0.55000000000000004">
      <c r="A54" s="131">
        <v>126</v>
      </c>
      <c r="B54" s="127"/>
      <c r="C54" s="131"/>
      <c r="D54" s="125" t="s">
        <v>766</v>
      </c>
      <c r="E54" s="131" t="s">
        <v>1072</v>
      </c>
      <c r="F54" s="131"/>
      <c r="G54" s="131"/>
      <c r="H54" s="131" t="s">
        <v>778</v>
      </c>
      <c r="I54" s="131"/>
      <c r="J54" s="133">
        <v>1</v>
      </c>
      <c r="K54" s="131"/>
      <c r="L54" s="127" t="s">
        <v>160</v>
      </c>
      <c r="M54" s="127" t="s">
        <v>1073</v>
      </c>
      <c r="N54" s="127" t="s">
        <v>1074</v>
      </c>
      <c r="O54" s="131" t="s">
        <v>1075</v>
      </c>
      <c r="P54" s="131" t="s">
        <v>1076</v>
      </c>
      <c r="Q54" s="127" t="s">
        <v>1077</v>
      </c>
      <c r="R54" s="131" t="s">
        <v>1078</v>
      </c>
      <c r="S54" s="127"/>
      <c r="T54" s="127"/>
      <c r="U54" s="127"/>
      <c r="V54" s="127"/>
      <c r="W54" s="127"/>
      <c r="X54" s="127"/>
      <c r="Y54" s="128"/>
      <c r="Z54" s="129"/>
      <c r="AA54" s="129"/>
      <c r="AB54" s="129"/>
      <c r="AC54" s="129"/>
      <c r="AD54" s="129"/>
      <c r="AE54" s="129"/>
      <c r="AF54" s="129"/>
      <c r="AG54" s="129"/>
      <c r="AH54" s="129"/>
      <c r="AI54" s="129"/>
      <c r="AJ54" s="129"/>
      <c r="AK54" s="129"/>
      <c r="AL54" s="129"/>
      <c r="AM54" s="129"/>
      <c r="AN54" s="129"/>
      <c r="AO54" s="129"/>
      <c r="AP54" s="129"/>
    </row>
    <row r="55" spans="1:42" s="134" customFormat="1" ht="123.75" customHeight="1" x14ac:dyDescent="0.55000000000000004">
      <c r="A55" s="131">
        <v>129</v>
      </c>
      <c r="B55" s="127"/>
      <c r="C55" s="131"/>
      <c r="D55" s="125" t="s">
        <v>851</v>
      </c>
      <c r="E55" s="131" t="s">
        <v>1079</v>
      </c>
      <c r="F55" s="131"/>
      <c r="G55" s="131"/>
      <c r="H55" s="131" t="s">
        <v>778</v>
      </c>
      <c r="I55" s="131">
        <v>1</v>
      </c>
      <c r="J55" s="133"/>
      <c r="K55" s="131"/>
      <c r="L55" s="131" t="s">
        <v>160</v>
      </c>
      <c r="M55" s="131" t="s">
        <v>1080</v>
      </c>
      <c r="N55" s="131" t="s">
        <v>1081</v>
      </c>
      <c r="O55" s="131" t="s">
        <v>1082</v>
      </c>
      <c r="P55" s="131" t="s">
        <v>1083</v>
      </c>
      <c r="Q55" s="127" t="s">
        <v>1084</v>
      </c>
      <c r="R55" s="131" t="s">
        <v>1085</v>
      </c>
      <c r="S55" s="127"/>
      <c r="T55" s="127"/>
      <c r="U55" s="127"/>
      <c r="V55" s="127"/>
      <c r="W55" s="127"/>
      <c r="X55" s="127"/>
      <c r="Y55" s="128"/>
      <c r="Z55" s="129"/>
      <c r="AA55" s="129"/>
      <c r="AB55" s="129"/>
      <c r="AC55" s="129"/>
      <c r="AD55" s="129"/>
      <c r="AE55" s="129"/>
      <c r="AF55" s="129"/>
      <c r="AG55" s="129"/>
      <c r="AH55" s="129"/>
      <c r="AI55" s="129"/>
      <c r="AJ55" s="129"/>
      <c r="AK55" s="129"/>
      <c r="AL55" s="129"/>
      <c r="AM55" s="129"/>
      <c r="AN55" s="129"/>
      <c r="AO55" s="129"/>
      <c r="AP55" s="129"/>
    </row>
    <row r="56" spans="1:42" s="130" customFormat="1" ht="145.5" customHeight="1" x14ac:dyDescent="0.55000000000000004">
      <c r="A56" s="122">
        <v>130</v>
      </c>
      <c r="B56" s="120"/>
      <c r="C56" s="122"/>
      <c r="D56" s="123"/>
      <c r="E56" s="122" t="s">
        <v>1086</v>
      </c>
      <c r="F56" s="123"/>
      <c r="G56" s="122"/>
      <c r="H56" s="131" t="s">
        <v>778</v>
      </c>
      <c r="I56" s="123"/>
      <c r="J56" s="123">
        <v>1</v>
      </c>
      <c r="K56" s="122"/>
      <c r="L56" s="122" t="s">
        <v>1087</v>
      </c>
      <c r="M56" s="126" t="s">
        <v>1088</v>
      </c>
      <c r="N56" s="122" t="s">
        <v>1089</v>
      </c>
      <c r="O56" s="122" t="s">
        <v>1090</v>
      </c>
      <c r="P56" s="122" t="s">
        <v>1091</v>
      </c>
      <c r="Q56" s="122" t="s">
        <v>1091</v>
      </c>
      <c r="R56" s="122" t="s">
        <v>1092</v>
      </c>
      <c r="S56" s="124" t="s">
        <v>1093</v>
      </c>
      <c r="T56" s="120"/>
      <c r="U56" s="120"/>
      <c r="V56" s="120"/>
      <c r="W56" s="127"/>
      <c r="X56" s="127"/>
      <c r="Y56" s="128"/>
      <c r="Z56" s="129"/>
      <c r="AA56" s="129"/>
      <c r="AB56" s="129"/>
      <c r="AC56" s="129"/>
      <c r="AD56" s="129"/>
      <c r="AE56" s="129"/>
      <c r="AF56" s="129"/>
      <c r="AG56" s="129"/>
      <c r="AH56" s="129"/>
      <c r="AI56" s="129"/>
      <c r="AJ56" s="129"/>
      <c r="AK56" s="129"/>
      <c r="AL56" s="129"/>
      <c r="AM56" s="129"/>
      <c r="AN56" s="129"/>
      <c r="AO56" s="129"/>
      <c r="AP56" s="129"/>
    </row>
    <row r="57" spans="1:42" s="134" customFormat="1" ht="79.900000000000006" customHeight="1" x14ac:dyDescent="0.55000000000000004">
      <c r="A57" s="131" t="s">
        <v>1094</v>
      </c>
      <c r="B57" s="127"/>
      <c r="C57" s="131"/>
      <c r="D57" s="125" t="s">
        <v>766</v>
      </c>
      <c r="E57" s="131" t="s">
        <v>1095</v>
      </c>
      <c r="F57" s="131"/>
      <c r="G57" s="131"/>
      <c r="H57" s="131" t="s">
        <v>778</v>
      </c>
      <c r="I57" s="131"/>
      <c r="J57" s="133">
        <v>1</v>
      </c>
      <c r="K57" s="131"/>
      <c r="L57" s="131" t="s">
        <v>1096</v>
      </c>
      <c r="M57" s="127" t="s">
        <v>1097</v>
      </c>
      <c r="N57" s="131" t="s">
        <v>1098</v>
      </c>
      <c r="O57" s="131" t="s">
        <v>1099</v>
      </c>
      <c r="P57" s="131" t="s">
        <v>1100</v>
      </c>
      <c r="Q57" s="131" t="s">
        <v>1101</v>
      </c>
      <c r="R57" s="131" t="s">
        <v>1102</v>
      </c>
      <c r="S57" s="127"/>
      <c r="T57" s="127"/>
      <c r="U57" s="127"/>
      <c r="V57" s="127"/>
      <c r="W57" s="127"/>
      <c r="X57" s="127"/>
      <c r="Y57" s="128"/>
      <c r="Z57" s="129"/>
      <c r="AA57" s="129"/>
      <c r="AB57" s="129"/>
      <c r="AC57" s="129"/>
      <c r="AD57" s="129"/>
      <c r="AE57" s="129"/>
      <c r="AF57" s="129"/>
      <c r="AG57" s="129"/>
      <c r="AH57" s="129"/>
      <c r="AI57" s="129"/>
      <c r="AJ57" s="129"/>
      <c r="AK57" s="129"/>
      <c r="AL57" s="129"/>
      <c r="AM57" s="129"/>
      <c r="AN57" s="129"/>
      <c r="AO57" s="129"/>
      <c r="AP57" s="129"/>
    </row>
    <row r="58" spans="1:42" s="134" customFormat="1" ht="114" customHeight="1" x14ac:dyDescent="0.55000000000000004">
      <c r="A58" s="131" t="s">
        <v>1103</v>
      </c>
      <c r="B58" s="127"/>
      <c r="C58" s="131"/>
      <c r="D58" s="125" t="s">
        <v>766</v>
      </c>
      <c r="E58" s="131" t="s">
        <v>1095</v>
      </c>
      <c r="F58" s="131"/>
      <c r="G58" s="131"/>
      <c r="H58" s="131" t="s">
        <v>778</v>
      </c>
      <c r="I58" s="131"/>
      <c r="J58" s="133">
        <v>1</v>
      </c>
      <c r="K58" s="131"/>
      <c r="L58" s="131" t="s">
        <v>1104</v>
      </c>
      <c r="M58" s="131" t="s">
        <v>1105</v>
      </c>
      <c r="N58" s="131" t="s">
        <v>1106</v>
      </c>
      <c r="O58" s="131" t="s">
        <v>1107</v>
      </c>
      <c r="P58" s="131" t="s">
        <v>1108</v>
      </c>
      <c r="Q58" s="131" t="s">
        <v>1109</v>
      </c>
      <c r="R58" s="131" t="s">
        <v>1110</v>
      </c>
      <c r="S58" s="127"/>
      <c r="T58" s="127"/>
      <c r="U58" s="127"/>
      <c r="V58" s="127"/>
      <c r="W58" s="127"/>
      <c r="X58" s="127"/>
      <c r="Y58" s="128"/>
      <c r="Z58" s="129"/>
      <c r="AA58" s="129"/>
      <c r="AB58" s="129"/>
      <c r="AC58" s="129"/>
      <c r="AD58" s="129"/>
      <c r="AE58" s="129"/>
      <c r="AF58" s="129"/>
      <c r="AG58" s="129"/>
      <c r="AH58" s="129"/>
      <c r="AI58" s="129"/>
      <c r="AJ58" s="129"/>
      <c r="AK58" s="129"/>
      <c r="AL58" s="129"/>
      <c r="AM58" s="129"/>
      <c r="AN58" s="129"/>
      <c r="AO58" s="129"/>
      <c r="AP58" s="129"/>
    </row>
    <row r="59" spans="1:42" s="134" customFormat="1" ht="59.25" customHeight="1" x14ac:dyDescent="0.55000000000000004">
      <c r="A59" s="131" t="s">
        <v>1111</v>
      </c>
      <c r="B59" s="127"/>
      <c r="C59" s="131"/>
      <c r="D59" s="131" t="s">
        <v>766</v>
      </c>
      <c r="E59" s="131" t="s">
        <v>1095</v>
      </c>
      <c r="F59" s="131"/>
      <c r="G59" s="131"/>
      <c r="H59" s="131" t="s">
        <v>778</v>
      </c>
      <c r="I59" s="131"/>
      <c r="J59" s="133">
        <v>1</v>
      </c>
      <c r="K59" s="131"/>
      <c r="L59" s="131" t="s">
        <v>1104</v>
      </c>
      <c r="M59" s="127" t="s">
        <v>1112</v>
      </c>
      <c r="N59" s="131" t="s">
        <v>1113</v>
      </c>
      <c r="O59" s="131" t="s">
        <v>1114</v>
      </c>
      <c r="P59" s="131" t="s">
        <v>1115</v>
      </c>
      <c r="Q59" s="131" t="s">
        <v>1116</v>
      </c>
      <c r="R59" s="131" t="s">
        <v>1117</v>
      </c>
      <c r="S59" s="127"/>
      <c r="T59" s="127"/>
      <c r="U59" s="127"/>
      <c r="V59" s="127"/>
      <c r="W59" s="127"/>
      <c r="X59" s="127"/>
      <c r="Y59" s="128"/>
      <c r="Z59" s="129"/>
      <c r="AA59" s="129"/>
      <c r="AB59" s="129"/>
      <c r="AC59" s="129"/>
      <c r="AD59" s="129"/>
      <c r="AE59" s="129"/>
      <c r="AF59" s="129"/>
      <c r="AG59" s="129"/>
      <c r="AH59" s="129"/>
      <c r="AI59" s="129"/>
      <c r="AJ59" s="129"/>
      <c r="AK59" s="129"/>
      <c r="AL59" s="129"/>
      <c r="AM59" s="129"/>
      <c r="AN59" s="129"/>
      <c r="AO59" s="129"/>
      <c r="AP59" s="129"/>
    </row>
    <row r="60" spans="1:42" s="134" customFormat="1" ht="43.5" customHeight="1" x14ac:dyDescent="0.55000000000000004">
      <c r="A60" s="131">
        <v>135</v>
      </c>
      <c r="B60" s="127"/>
      <c r="C60" s="131"/>
      <c r="D60" s="125" t="s">
        <v>766</v>
      </c>
      <c r="E60" s="131" t="s">
        <v>1118</v>
      </c>
      <c r="F60" s="131"/>
      <c r="G60" s="131"/>
      <c r="H60" s="131" t="s">
        <v>778</v>
      </c>
      <c r="I60" s="131"/>
      <c r="J60" s="133">
        <v>1</v>
      </c>
      <c r="K60" s="131"/>
      <c r="L60" s="131" t="s">
        <v>1104</v>
      </c>
      <c r="M60" s="127" t="s">
        <v>1119</v>
      </c>
      <c r="N60" s="131" t="s">
        <v>1120</v>
      </c>
      <c r="O60" s="131" t="s">
        <v>1121</v>
      </c>
      <c r="P60" s="131" t="s">
        <v>1122</v>
      </c>
      <c r="Q60" s="131" t="s">
        <v>1123</v>
      </c>
      <c r="R60" s="131" t="s">
        <v>1124</v>
      </c>
      <c r="S60" s="127"/>
      <c r="T60" s="127"/>
      <c r="U60" s="127"/>
      <c r="V60" s="127"/>
      <c r="W60" s="127"/>
      <c r="X60" s="127"/>
      <c r="Y60" s="128"/>
      <c r="Z60" s="129"/>
      <c r="AA60" s="129"/>
      <c r="AB60" s="129"/>
      <c r="AC60" s="129"/>
      <c r="AD60" s="129"/>
      <c r="AE60" s="129"/>
      <c r="AF60" s="129"/>
      <c r="AG60" s="129"/>
      <c r="AH60" s="129"/>
      <c r="AI60" s="129"/>
      <c r="AJ60" s="129"/>
      <c r="AK60" s="129"/>
      <c r="AL60" s="129"/>
      <c r="AM60" s="129"/>
      <c r="AN60" s="129"/>
      <c r="AO60" s="129"/>
      <c r="AP60" s="129"/>
    </row>
    <row r="61" spans="1:42" s="134" customFormat="1" ht="83.25" customHeight="1" x14ac:dyDescent="0.55000000000000004">
      <c r="A61" s="131" t="s">
        <v>1125</v>
      </c>
      <c r="B61" s="127"/>
      <c r="C61" s="131"/>
      <c r="D61" s="125" t="s">
        <v>766</v>
      </c>
      <c r="E61" s="131" t="s">
        <v>976</v>
      </c>
      <c r="F61" s="131"/>
      <c r="G61" s="131"/>
      <c r="H61" s="131" t="s">
        <v>778</v>
      </c>
      <c r="I61" s="131"/>
      <c r="J61" s="133">
        <v>1</v>
      </c>
      <c r="K61" s="131"/>
      <c r="L61" s="131" t="s">
        <v>1104</v>
      </c>
      <c r="M61" s="127" t="s">
        <v>1126</v>
      </c>
      <c r="N61" s="131" t="s">
        <v>1127</v>
      </c>
      <c r="O61" s="131" t="s">
        <v>1107</v>
      </c>
      <c r="P61" s="131" t="s">
        <v>1128</v>
      </c>
      <c r="Q61" s="131" t="s">
        <v>1129</v>
      </c>
      <c r="R61" s="131" t="s">
        <v>1130</v>
      </c>
      <c r="S61" s="127"/>
      <c r="T61" s="127"/>
      <c r="U61" s="127"/>
      <c r="V61" s="127"/>
      <c r="W61" s="127"/>
      <c r="X61" s="127"/>
      <c r="Y61" s="128"/>
      <c r="Z61" s="129"/>
      <c r="AA61" s="129"/>
      <c r="AB61" s="129"/>
      <c r="AC61" s="129"/>
      <c r="AD61" s="129"/>
      <c r="AE61" s="129"/>
      <c r="AF61" s="129"/>
      <c r="AG61" s="129"/>
      <c r="AH61" s="129"/>
      <c r="AI61" s="129"/>
      <c r="AJ61" s="129"/>
      <c r="AK61" s="129"/>
      <c r="AL61" s="129"/>
      <c r="AM61" s="129"/>
      <c r="AN61" s="129"/>
      <c r="AO61" s="129"/>
      <c r="AP61" s="129"/>
    </row>
    <row r="62" spans="1:42" s="134" customFormat="1" ht="70.900000000000006" customHeight="1" x14ac:dyDescent="0.55000000000000004">
      <c r="A62" s="131">
        <v>137</v>
      </c>
      <c r="B62" s="127"/>
      <c r="C62" s="131"/>
      <c r="D62" s="125" t="s">
        <v>766</v>
      </c>
      <c r="E62" s="131" t="s">
        <v>1118</v>
      </c>
      <c r="F62" s="131"/>
      <c r="G62" s="131"/>
      <c r="H62" s="131" t="s">
        <v>778</v>
      </c>
      <c r="I62" s="131"/>
      <c r="J62" s="133">
        <v>1</v>
      </c>
      <c r="K62" s="131"/>
      <c r="L62" s="131" t="s">
        <v>1104</v>
      </c>
      <c r="M62" s="127" t="s">
        <v>1126</v>
      </c>
      <c r="N62" s="131" t="s">
        <v>1131</v>
      </c>
      <c r="O62" s="131" t="s">
        <v>1121</v>
      </c>
      <c r="P62" s="131" t="s">
        <v>1128</v>
      </c>
      <c r="Q62" s="131" t="s">
        <v>1123</v>
      </c>
      <c r="R62" s="131" t="s">
        <v>1124</v>
      </c>
      <c r="S62" s="127"/>
      <c r="T62" s="127"/>
      <c r="U62" s="127"/>
      <c r="V62" s="127"/>
      <c r="W62" s="127"/>
      <c r="X62" s="127"/>
      <c r="Y62" s="128"/>
      <c r="Z62" s="129"/>
      <c r="AA62" s="129"/>
      <c r="AB62" s="129"/>
      <c r="AC62" s="129"/>
      <c r="AD62" s="129"/>
      <c r="AE62" s="129"/>
      <c r="AF62" s="129"/>
      <c r="AG62" s="129"/>
      <c r="AH62" s="129"/>
      <c r="AI62" s="129"/>
      <c r="AJ62" s="129"/>
      <c r="AK62" s="129"/>
      <c r="AL62" s="129"/>
      <c r="AM62" s="129"/>
      <c r="AN62" s="129"/>
      <c r="AO62" s="129"/>
      <c r="AP62" s="129"/>
    </row>
    <row r="63" spans="1:42" s="134" customFormat="1" ht="130.5" customHeight="1" x14ac:dyDescent="0.55000000000000004">
      <c r="A63" s="131">
        <v>138</v>
      </c>
      <c r="B63" s="127"/>
      <c r="C63" s="131"/>
      <c r="D63" s="125" t="s">
        <v>766</v>
      </c>
      <c r="E63" s="131" t="s">
        <v>1118</v>
      </c>
      <c r="F63" s="131"/>
      <c r="G63" s="131"/>
      <c r="H63" s="131" t="s">
        <v>778</v>
      </c>
      <c r="I63" s="131"/>
      <c r="J63" s="133">
        <v>1</v>
      </c>
      <c r="K63" s="131"/>
      <c r="L63" s="131" t="s">
        <v>1022</v>
      </c>
      <c r="M63" s="127" t="s">
        <v>1132</v>
      </c>
      <c r="N63" s="131" t="s">
        <v>1133</v>
      </c>
      <c r="O63" s="131" t="s">
        <v>1134</v>
      </c>
      <c r="P63" s="131" t="s">
        <v>1135</v>
      </c>
      <c r="Q63" s="131" t="s">
        <v>1136</v>
      </c>
      <c r="R63" s="131" t="s">
        <v>1137</v>
      </c>
      <c r="S63" s="127"/>
      <c r="T63" s="127"/>
      <c r="U63" s="127"/>
      <c r="V63" s="127"/>
      <c r="W63" s="127"/>
      <c r="X63" s="127"/>
      <c r="Y63" s="128"/>
      <c r="Z63" s="129"/>
      <c r="AA63" s="129"/>
      <c r="AB63" s="129"/>
      <c r="AC63" s="129"/>
      <c r="AD63" s="129"/>
      <c r="AE63" s="129"/>
      <c r="AF63" s="129"/>
      <c r="AG63" s="129"/>
      <c r="AH63" s="129"/>
      <c r="AI63" s="129"/>
      <c r="AJ63" s="129"/>
      <c r="AK63" s="129"/>
      <c r="AL63" s="129"/>
      <c r="AM63" s="129"/>
      <c r="AN63" s="129"/>
      <c r="AO63" s="129"/>
      <c r="AP63" s="129"/>
    </row>
    <row r="64" spans="1:42" s="134" customFormat="1" ht="214.5" customHeight="1" x14ac:dyDescent="0.55000000000000004">
      <c r="A64" s="131">
        <v>140</v>
      </c>
      <c r="B64" s="127"/>
      <c r="C64" s="131"/>
      <c r="D64" s="125" t="s">
        <v>766</v>
      </c>
      <c r="E64" s="131" t="s">
        <v>1118</v>
      </c>
      <c r="F64" s="131"/>
      <c r="G64" s="131"/>
      <c r="H64" s="131" t="s">
        <v>778</v>
      </c>
      <c r="I64" s="131"/>
      <c r="J64" s="133">
        <v>1</v>
      </c>
      <c r="K64" s="131"/>
      <c r="L64" s="131" t="s">
        <v>977</v>
      </c>
      <c r="M64" s="127" t="s">
        <v>1138</v>
      </c>
      <c r="N64" s="131" t="s">
        <v>1139</v>
      </c>
      <c r="O64" s="131" t="s">
        <v>1140</v>
      </c>
      <c r="P64" s="131" t="s">
        <v>1141</v>
      </c>
      <c r="Q64" s="131" t="s">
        <v>1142</v>
      </c>
      <c r="R64" s="131" t="s">
        <v>1143</v>
      </c>
      <c r="S64" s="127"/>
      <c r="T64" s="127"/>
      <c r="U64" s="127"/>
      <c r="V64" s="127"/>
      <c r="W64" s="127"/>
      <c r="X64" s="127"/>
      <c r="Y64" s="128"/>
      <c r="Z64" s="129"/>
      <c r="AA64" s="129"/>
      <c r="AB64" s="129"/>
      <c r="AC64" s="129"/>
      <c r="AD64" s="129"/>
      <c r="AE64" s="129"/>
      <c r="AF64" s="129"/>
      <c r="AG64" s="129"/>
      <c r="AH64" s="129"/>
      <c r="AI64" s="129"/>
      <c r="AJ64" s="129"/>
      <c r="AK64" s="129"/>
      <c r="AL64" s="129"/>
      <c r="AM64" s="129"/>
      <c r="AN64" s="129"/>
      <c r="AO64" s="129"/>
      <c r="AP64" s="129"/>
    </row>
    <row r="65" spans="1:42" s="134" customFormat="1" ht="131.25" customHeight="1" x14ac:dyDescent="0.55000000000000004">
      <c r="A65" s="131" t="s">
        <v>1144</v>
      </c>
      <c r="B65" s="127"/>
      <c r="C65" s="131"/>
      <c r="D65" s="125" t="s">
        <v>766</v>
      </c>
      <c r="E65" s="131" t="s">
        <v>976</v>
      </c>
      <c r="F65" s="131"/>
      <c r="G65" s="131"/>
      <c r="H65" s="131" t="s">
        <v>778</v>
      </c>
      <c r="I65" s="131"/>
      <c r="J65" s="133">
        <v>1</v>
      </c>
      <c r="K65" s="131"/>
      <c r="L65" s="131" t="s">
        <v>977</v>
      </c>
      <c r="M65" s="127" t="s">
        <v>978</v>
      </c>
      <c r="N65" s="131" t="s">
        <v>1145</v>
      </c>
      <c r="O65" s="131" t="s">
        <v>1146</v>
      </c>
      <c r="P65" s="131" t="s">
        <v>1147</v>
      </c>
      <c r="Q65" s="131" t="s">
        <v>1148</v>
      </c>
      <c r="R65" s="131" t="s">
        <v>1149</v>
      </c>
      <c r="S65" s="127"/>
      <c r="T65" s="127"/>
      <c r="U65" s="127"/>
      <c r="V65" s="127"/>
      <c r="W65" s="127"/>
      <c r="X65" s="127"/>
      <c r="Y65" s="128"/>
      <c r="Z65" s="129"/>
      <c r="AA65" s="129"/>
      <c r="AB65" s="129"/>
      <c r="AC65" s="129"/>
      <c r="AD65" s="129"/>
      <c r="AE65" s="129"/>
      <c r="AF65" s="129"/>
      <c r="AG65" s="129"/>
      <c r="AH65" s="129"/>
      <c r="AI65" s="129"/>
      <c r="AJ65" s="129"/>
      <c r="AK65" s="129"/>
      <c r="AL65" s="129"/>
      <c r="AM65" s="129"/>
      <c r="AN65" s="129"/>
      <c r="AO65" s="129"/>
      <c r="AP65" s="129"/>
    </row>
    <row r="66" spans="1:42" s="134" customFormat="1" ht="134.25" customHeight="1" thickBot="1" x14ac:dyDescent="0.6">
      <c r="A66" s="131" t="s">
        <v>1150</v>
      </c>
      <c r="B66" s="127"/>
      <c r="C66" s="131"/>
      <c r="D66" s="125" t="s">
        <v>766</v>
      </c>
      <c r="E66" s="131" t="s">
        <v>1095</v>
      </c>
      <c r="F66" s="131"/>
      <c r="G66" s="131"/>
      <c r="H66" s="131" t="s">
        <v>778</v>
      </c>
      <c r="I66" s="131"/>
      <c r="J66" s="133">
        <v>1</v>
      </c>
      <c r="K66" s="131"/>
      <c r="L66" s="131" t="s">
        <v>977</v>
      </c>
      <c r="M66" s="127" t="s">
        <v>978</v>
      </c>
      <c r="N66" s="131" t="s">
        <v>1151</v>
      </c>
      <c r="O66" s="131" t="s">
        <v>1146</v>
      </c>
      <c r="P66" s="131" t="s">
        <v>1152</v>
      </c>
      <c r="Q66" s="131" t="s">
        <v>1153</v>
      </c>
      <c r="R66" s="131" t="s">
        <v>1154</v>
      </c>
      <c r="S66" s="127"/>
      <c r="T66" s="127"/>
      <c r="U66" s="127"/>
      <c r="V66" s="127"/>
      <c r="W66" s="127"/>
      <c r="X66" s="127"/>
      <c r="Y66" s="128"/>
      <c r="Z66" s="129"/>
      <c r="AA66" s="129"/>
      <c r="AB66" s="129"/>
      <c r="AC66" s="129"/>
      <c r="AD66" s="129"/>
      <c r="AE66" s="129"/>
      <c r="AF66" s="129"/>
      <c r="AG66" s="129"/>
      <c r="AH66" s="129"/>
      <c r="AI66" s="129"/>
      <c r="AJ66" s="129"/>
      <c r="AK66" s="129"/>
      <c r="AL66" s="129"/>
      <c r="AM66" s="129"/>
      <c r="AN66" s="129"/>
      <c r="AO66" s="129"/>
      <c r="AP66" s="129"/>
    </row>
    <row r="67" spans="1:42" s="134" customFormat="1" ht="138" customHeight="1" thickBot="1" x14ac:dyDescent="0.6">
      <c r="A67" s="151">
        <v>145</v>
      </c>
      <c r="B67" s="127"/>
      <c r="C67" s="131"/>
      <c r="D67" s="131" t="s">
        <v>765</v>
      </c>
      <c r="E67" s="131" t="s">
        <v>1079</v>
      </c>
      <c r="F67" s="131"/>
      <c r="G67" s="131"/>
      <c r="H67" s="131" t="s">
        <v>778</v>
      </c>
      <c r="I67" s="131">
        <v>1</v>
      </c>
      <c r="J67" s="133"/>
      <c r="K67" s="131"/>
      <c r="L67" s="131" t="s">
        <v>1155</v>
      </c>
      <c r="M67" s="127" t="s">
        <v>1156</v>
      </c>
      <c r="N67" s="131" t="s">
        <v>1157</v>
      </c>
      <c r="O67" s="131" t="s">
        <v>1158</v>
      </c>
      <c r="P67" s="131" t="s">
        <v>1159</v>
      </c>
      <c r="Q67" s="127" t="s">
        <v>1160</v>
      </c>
      <c r="R67" s="131" t="s">
        <v>1161</v>
      </c>
      <c r="S67" s="127"/>
      <c r="T67" s="127"/>
      <c r="U67" s="127"/>
      <c r="V67" s="127"/>
      <c r="W67" s="127"/>
      <c r="X67" s="127"/>
      <c r="Y67" s="128"/>
      <c r="Z67" s="129"/>
      <c r="AA67" s="129"/>
      <c r="AB67" s="129"/>
      <c r="AC67" s="129"/>
      <c r="AD67" s="129"/>
      <c r="AE67" s="129"/>
      <c r="AF67" s="129"/>
      <c r="AG67" s="129"/>
      <c r="AH67" s="129"/>
      <c r="AI67" s="129"/>
      <c r="AJ67" s="129"/>
      <c r="AK67" s="129"/>
      <c r="AL67" s="129"/>
      <c r="AM67" s="129"/>
      <c r="AN67" s="129"/>
      <c r="AO67" s="129"/>
      <c r="AP67" s="129"/>
    </row>
    <row r="68" spans="1:42" s="129" customFormat="1" ht="184.5" customHeight="1" x14ac:dyDescent="0.55000000000000004">
      <c r="A68" s="131">
        <v>147</v>
      </c>
      <c r="B68" s="127"/>
      <c r="C68" s="131"/>
      <c r="D68" s="125" t="s">
        <v>766</v>
      </c>
      <c r="E68" s="131" t="s">
        <v>1095</v>
      </c>
      <c r="F68" s="131"/>
      <c r="G68" s="131"/>
      <c r="H68" s="131" t="s">
        <v>778</v>
      </c>
      <c r="I68" s="131"/>
      <c r="J68" s="133">
        <v>1</v>
      </c>
      <c r="K68" s="131"/>
      <c r="L68" s="131" t="s">
        <v>1087</v>
      </c>
      <c r="M68" s="127" t="s">
        <v>1162</v>
      </c>
      <c r="N68" s="131" t="s">
        <v>1163</v>
      </c>
      <c r="O68" s="131" t="s">
        <v>1164</v>
      </c>
      <c r="P68" s="131" t="s">
        <v>1165</v>
      </c>
      <c r="Q68" s="131" t="s">
        <v>1166</v>
      </c>
      <c r="R68" s="131" t="s">
        <v>1167</v>
      </c>
      <c r="S68" s="127"/>
      <c r="T68" s="127"/>
      <c r="U68" s="127"/>
      <c r="V68" s="127"/>
      <c r="W68" s="127"/>
      <c r="X68" s="127"/>
      <c r="Y68" s="128"/>
    </row>
    <row r="69" spans="1:42" s="134" customFormat="1" ht="96" customHeight="1" x14ac:dyDescent="0.55000000000000004">
      <c r="A69" s="131">
        <v>148</v>
      </c>
      <c r="B69" s="127"/>
      <c r="C69" s="131"/>
      <c r="D69" s="125" t="s">
        <v>766</v>
      </c>
      <c r="E69" s="131" t="s">
        <v>1118</v>
      </c>
      <c r="F69" s="131"/>
      <c r="G69" s="131"/>
      <c r="H69" s="131" t="s">
        <v>778</v>
      </c>
      <c r="I69" s="131"/>
      <c r="J69" s="133">
        <v>1</v>
      </c>
      <c r="K69" s="131"/>
      <c r="L69" s="131" t="s">
        <v>1087</v>
      </c>
      <c r="M69" s="127" t="s">
        <v>1168</v>
      </c>
      <c r="N69" s="131" t="s">
        <v>1169</v>
      </c>
      <c r="O69" s="131"/>
      <c r="P69" s="131" t="s">
        <v>1170</v>
      </c>
      <c r="Q69" s="127" t="s">
        <v>1171</v>
      </c>
      <c r="R69" s="131" t="s">
        <v>1172</v>
      </c>
      <c r="S69" s="127"/>
      <c r="T69" s="127"/>
      <c r="U69" s="127"/>
      <c r="V69" s="127"/>
      <c r="W69" s="127"/>
      <c r="X69" s="127"/>
      <c r="Y69" s="128"/>
      <c r="Z69" s="129"/>
      <c r="AA69" s="129"/>
      <c r="AB69" s="129"/>
      <c r="AC69" s="129"/>
      <c r="AD69" s="129"/>
      <c r="AE69" s="129"/>
      <c r="AF69" s="129"/>
      <c r="AG69" s="129"/>
      <c r="AH69" s="129"/>
      <c r="AI69" s="129"/>
      <c r="AJ69" s="129"/>
      <c r="AK69" s="129"/>
      <c r="AL69" s="129"/>
      <c r="AM69" s="129"/>
      <c r="AN69" s="129"/>
      <c r="AO69" s="129"/>
      <c r="AP69" s="129"/>
    </row>
    <row r="70" spans="1:42" s="134" customFormat="1" ht="66.75" customHeight="1" x14ac:dyDescent="0.55000000000000004">
      <c r="A70" s="131">
        <v>149</v>
      </c>
      <c r="B70" s="127"/>
      <c r="C70" s="131"/>
      <c r="D70" s="125" t="s">
        <v>766</v>
      </c>
      <c r="E70" s="131" t="s">
        <v>1118</v>
      </c>
      <c r="F70" s="131"/>
      <c r="G70" s="131"/>
      <c r="H70" s="131" t="s">
        <v>778</v>
      </c>
      <c r="I70" s="131"/>
      <c r="J70" s="133">
        <v>1</v>
      </c>
      <c r="K70" s="131"/>
      <c r="L70" s="131" t="s">
        <v>1173</v>
      </c>
      <c r="M70" s="127" t="s">
        <v>1174</v>
      </c>
      <c r="N70" s="131" t="s">
        <v>1175</v>
      </c>
      <c r="O70" s="131" t="s">
        <v>1176</v>
      </c>
      <c r="P70" s="131" t="s">
        <v>1177</v>
      </c>
      <c r="Q70" s="131" t="s">
        <v>1178</v>
      </c>
      <c r="R70" s="131" t="s">
        <v>1179</v>
      </c>
      <c r="S70" s="127"/>
      <c r="T70" s="127"/>
      <c r="U70" s="127"/>
      <c r="V70" s="127"/>
      <c r="W70" s="127"/>
      <c r="X70" s="127"/>
      <c r="Y70" s="128"/>
      <c r="Z70" s="129"/>
      <c r="AA70" s="129"/>
      <c r="AB70" s="129"/>
      <c r="AC70" s="129"/>
      <c r="AD70" s="129"/>
      <c r="AE70" s="129"/>
      <c r="AF70" s="129"/>
      <c r="AG70" s="129"/>
      <c r="AH70" s="129"/>
      <c r="AI70" s="129"/>
      <c r="AJ70" s="129"/>
      <c r="AK70" s="129"/>
      <c r="AL70" s="129"/>
      <c r="AM70" s="129"/>
      <c r="AN70" s="129"/>
      <c r="AO70" s="129"/>
      <c r="AP70" s="129"/>
    </row>
    <row r="71" spans="1:42" s="134" customFormat="1" ht="142.5" customHeight="1" x14ac:dyDescent="0.55000000000000004">
      <c r="A71" s="131">
        <v>150</v>
      </c>
      <c r="B71" s="127"/>
      <c r="C71" s="131"/>
      <c r="D71" s="125" t="s">
        <v>766</v>
      </c>
      <c r="E71" s="131" t="s">
        <v>1118</v>
      </c>
      <c r="F71" s="131"/>
      <c r="G71" s="131"/>
      <c r="H71" s="131" t="s">
        <v>778</v>
      </c>
      <c r="I71" s="131"/>
      <c r="J71" s="133">
        <v>1</v>
      </c>
      <c r="K71" s="131"/>
      <c r="L71" s="131" t="s">
        <v>1087</v>
      </c>
      <c r="M71" s="127" t="s">
        <v>1180</v>
      </c>
      <c r="N71" s="131" t="s">
        <v>1181</v>
      </c>
      <c r="O71" s="131" t="s">
        <v>1182</v>
      </c>
      <c r="P71" s="131" t="s">
        <v>1183</v>
      </c>
      <c r="Q71" s="131" t="s">
        <v>1184</v>
      </c>
      <c r="R71" s="131" t="s">
        <v>1185</v>
      </c>
      <c r="S71" s="127"/>
      <c r="T71" s="127"/>
      <c r="U71" s="127"/>
      <c r="V71" s="127"/>
      <c r="W71" s="127"/>
      <c r="X71" s="127"/>
      <c r="Y71" s="128"/>
      <c r="Z71" s="129"/>
      <c r="AA71" s="129"/>
      <c r="AB71" s="129"/>
      <c r="AC71" s="129"/>
      <c r="AD71" s="129"/>
      <c r="AE71" s="129"/>
      <c r="AF71" s="129"/>
      <c r="AG71" s="129"/>
      <c r="AH71" s="129"/>
      <c r="AI71" s="129"/>
      <c r="AJ71" s="129"/>
      <c r="AK71" s="129"/>
      <c r="AL71" s="129"/>
      <c r="AM71" s="129"/>
      <c r="AN71" s="129"/>
      <c r="AO71" s="129"/>
      <c r="AP71" s="129"/>
    </row>
    <row r="72" spans="1:42" s="134" customFormat="1" ht="143.25" customHeight="1" x14ac:dyDescent="0.55000000000000004">
      <c r="A72" s="131">
        <v>151</v>
      </c>
      <c r="B72" s="127"/>
      <c r="C72" s="131"/>
      <c r="D72" s="125" t="s">
        <v>766</v>
      </c>
      <c r="E72" s="131" t="s">
        <v>1095</v>
      </c>
      <c r="F72" s="131"/>
      <c r="G72" s="131"/>
      <c r="H72" s="131" t="s">
        <v>778</v>
      </c>
      <c r="I72" s="131"/>
      <c r="J72" s="133">
        <v>1</v>
      </c>
      <c r="K72" s="131"/>
      <c r="L72" s="131" t="s">
        <v>160</v>
      </c>
      <c r="M72" s="127" t="s">
        <v>1055</v>
      </c>
      <c r="N72" s="131" t="s">
        <v>1186</v>
      </c>
      <c r="O72" s="131" t="s">
        <v>1187</v>
      </c>
      <c r="P72" s="131" t="s">
        <v>1188</v>
      </c>
      <c r="Q72" s="131" t="s">
        <v>1189</v>
      </c>
      <c r="R72" s="131" t="s">
        <v>1190</v>
      </c>
      <c r="S72" s="127"/>
      <c r="T72" s="127"/>
      <c r="U72" s="127"/>
      <c r="V72" s="127"/>
      <c r="W72" s="127"/>
      <c r="X72" s="127"/>
      <c r="Y72" s="128"/>
      <c r="Z72" s="129"/>
      <c r="AA72" s="129"/>
      <c r="AB72" s="129"/>
      <c r="AC72" s="129"/>
      <c r="AD72" s="129"/>
      <c r="AE72" s="129"/>
      <c r="AF72" s="129"/>
      <c r="AG72" s="129"/>
      <c r="AH72" s="129"/>
      <c r="AI72" s="129"/>
      <c r="AJ72" s="129"/>
      <c r="AK72" s="129"/>
      <c r="AL72" s="129"/>
      <c r="AM72" s="129"/>
      <c r="AN72" s="129"/>
      <c r="AO72" s="129"/>
      <c r="AP72" s="129"/>
    </row>
    <row r="73" spans="1:42" s="134" customFormat="1" ht="92.25" customHeight="1" x14ac:dyDescent="0.55000000000000004">
      <c r="A73" s="131">
        <v>153</v>
      </c>
      <c r="B73" s="127"/>
      <c r="C73" s="131"/>
      <c r="D73" s="125" t="s">
        <v>766</v>
      </c>
      <c r="E73" s="131" t="s">
        <v>1118</v>
      </c>
      <c r="F73" s="131"/>
      <c r="G73" s="131"/>
      <c r="H73" s="131" t="s">
        <v>778</v>
      </c>
      <c r="I73" s="131"/>
      <c r="J73" s="133">
        <v>1</v>
      </c>
      <c r="K73" s="131"/>
      <c r="L73" s="131" t="s">
        <v>160</v>
      </c>
      <c r="M73" s="127" t="s">
        <v>1191</v>
      </c>
      <c r="N73" s="131" t="s">
        <v>1192</v>
      </c>
      <c r="O73" s="131" t="s">
        <v>1193</v>
      </c>
      <c r="P73" s="131" t="s">
        <v>1194</v>
      </c>
      <c r="Q73" s="131" t="s">
        <v>1195</v>
      </c>
      <c r="R73" s="131" t="s">
        <v>1196</v>
      </c>
      <c r="S73" s="127"/>
      <c r="T73" s="127"/>
      <c r="U73" s="127"/>
      <c r="V73" s="127"/>
      <c r="W73" s="127"/>
      <c r="X73" s="127"/>
      <c r="Y73" s="128"/>
      <c r="Z73" s="129"/>
      <c r="AA73" s="129"/>
      <c r="AB73" s="129"/>
      <c r="AC73" s="129"/>
      <c r="AD73" s="129"/>
      <c r="AE73" s="129"/>
      <c r="AF73" s="129"/>
      <c r="AG73" s="129"/>
      <c r="AH73" s="129"/>
      <c r="AI73" s="129"/>
      <c r="AJ73" s="129"/>
      <c r="AK73" s="129"/>
      <c r="AL73" s="129"/>
      <c r="AM73" s="129"/>
      <c r="AN73" s="129"/>
      <c r="AO73" s="129"/>
      <c r="AP73" s="129"/>
    </row>
    <row r="74" spans="1:42" s="134" customFormat="1" ht="49.9" customHeight="1" x14ac:dyDescent="0.55000000000000004">
      <c r="A74" s="131">
        <v>154</v>
      </c>
      <c r="B74" s="127"/>
      <c r="C74" s="131"/>
      <c r="D74" s="125" t="s">
        <v>766</v>
      </c>
      <c r="E74" s="131" t="s">
        <v>1118</v>
      </c>
      <c r="F74" s="131"/>
      <c r="G74" s="131"/>
      <c r="H74" s="131" t="s">
        <v>778</v>
      </c>
      <c r="I74" s="131"/>
      <c r="J74" s="133">
        <v>1</v>
      </c>
      <c r="K74" s="131"/>
      <c r="L74" s="131" t="s">
        <v>160</v>
      </c>
      <c r="M74" s="127" t="s">
        <v>1197</v>
      </c>
      <c r="N74" s="131" t="s">
        <v>1198</v>
      </c>
      <c r="O74" s="131" t="s">
        <v>1199</v>
      </c>
      <c r="P74" s="131" t="s">
        <v>1200</v>
      </c>
      <c r="Q74" s="131" t="s">
        <v>1201</v>
      </c>
      <c r="R74" s="131" t="s">
        <v>1202</v>
      </c>
      <c r="S74" s="127"/>
      <c r="T74" s="127"/>
      <c r="U74" s="127"/>
      <c r="V74" s="127"/>
      <c r="W74" s="127"/>
      <c r="X74" s="127"/>
      <c r="Y74" s="128"/>
      <c r="Z74" s="129"/>
      <c r="AA74" s="129"/>
      <c r="AB74" s="129"/>
      <c r="AC74" s="129"/>
      <c r="AD74" s="129"/>
      <c r="AE74" s="129"/>
      <c r="AF74" s="129"/>
      <c r="AG74" s="129"/>
      <c r="AH74" s="129"/>
      <c r="AI74" s="129"/>
      <c r="AJ74" s="129"/>
      <c r="AK74" s="129"/>
      <c r="AL74" s="129"/>
      <c r="AM74" s="129"/>
      <c r="AN74" s="129"/>
      <c r="AO74" s="129"/>
      <c r="AP74" s="129"/>
    </row>
    <row r="75" spans="1:42" s="134" customFormat="1" ht="46.9" customHeight="1" x14ac:dyDescent="0.55000000000000004">
      <c r="A75" s="131">
        <v>155</v>
      </c>
      <c r="B75" s="127"/>
      <c r="C75" s="131"/>
      <c r="D75" s="125" t="s">
        <v>766</v>
      </c>
      <c r="E75" s="131" t="s">
        <v>1118</v>
      </c>
      <c r="F75" s="131"/>
      <c r="G75" s="131"/>
      <c r="H75" s="131" t="s">
        <v>778</v>
      </c>
      <c r="I75" s="131"/>
      <c r="J75" s="133">
        <v>1</v>
      </c>
      <c r="K75" s="131"/>
      <c r="L75" s="131" t="s">
        <v>160</v>
      </c>
      <c r="M75" s="127" t="s">
        <v>1197</v>
      </c>
      <c r="N75" s="131" t="s">
        <v>1203</v>
      </c>
      <c r="O75" s="131" t="s">
        <v>1204</v>
      </c>
      <c r="P75" s="131" t="s">
        <v>1200</v>
      </c>
      <c r="Q75" s="131" t="s">
        <v>1205</v>
      </c>
      <c r="R75" s="131" t="s">
        <v>1179</v>
      </c>
      <c r="S75" s="127"/>
      <c r="T75" s="127"/>
      <c r="U75" s="127"/>
      <c r="V75" s="127"/>
      <c r="W75" s="127"/>
      <c r="X75" s="127"/>
      <c r="Y75" s="128"/>
      <c r="Z75" s="129"/>
      <c r="AA75" s="129"/>
      <c r="AB75" s="129"/>
      <c r="AC75" s="129"/>
      <c r="AD75" s="129"/>
      <c r="AE75" s="129"/>
      <c r="AF75" s="129"/>
      <c r="AG75" s="129"/>
      <c r="AH75" s="129"/>
      <c r="AI75" s="129"/>
      <c r="AJ75" s="129"/>
      <c r="AK75" s="129"/>
      <c r="AL75" s="129"/>
      <c r="AM75" s="129"/>
      <c r="AN75" s="129"/>
      <c r="AO75" s="129"/>
      <c r="AP75" s="129"/>
    </row>
    <row r="76" spans="1:42" s="134" customFormat="1" ht="409.5" customHeight="1" x14ac:dyDescent="0.55000000000000004">
      <c r="A76" s="131">
        <v>156</v>
      </c>
      <c r="B76" s="127" t="s">
        <v>1206</v>
      </c>
      <c r="C76" s="131"/>
      <c r="D76" s="125" t="s">
        <v>766</v>
      </c>
      <c r="E76" s="131" t="s">
        <v>1118</v>
      </c>
      <c r="F76" s="131"/>
      <c r="G76" s="131" t="s">
        <v>778</v>
      </c>
      <c r="H76" s="131" t="s">
        <v>778</v>
      </c>
      <c r="I76" s="131"/>
      <c r="J76" s="133">
        <v>1</v>
      </c>
      <c r="K76" s="131"/>
      <c r="L76" s="131" t="s">
        <v>160</v>
      </c>
      <c r="M76" s="127" t="s">
        <v>1207</v>
      </c>
      <c r="N76" s="131" t="s">
        <v>1208</v>
      </c>
      <c r="O76" s="131" t="s">
        <v>1209</v>
      </c>
      <c r="P76" s="131" t="s">
        <v>1210</v>
      </c>
      <c r="Q76" s="131" t="s">
        <v>1211</v>
      </c>
      <c r="R76" s="131" t="s">
        <v>1185</v>
      </c>
      <c r="S76" s="127"/>
      <c r="T76" s="131" t="s">
        <v>1212</v>
      </c>
      <c r="U76" s="131" t="s">
        <v>1213</v>
      </c>
      <c r="V76" s="131" t="s">
        <v>1214</v>
      </c>
      <c r="W76" s="143" t="s">
        <v>1215</v>
      </c>
      <c r="X76" s="152" t="s">
        <v>1216</v>
      </c>
      <c r="Y76" s="128"/>
      <c r="Z76" s="129"/>
      <c r="AA76" s="129"/>
      <c r="AB76" s="129"/>
      <c r="AC76" s="129"/>
      <c r="AD76" s="129"/>
      <c r="AE76" s="129"/>
      <c r="AF76" s="129"/>
      <c r="AG76" s="129"/>
      <c r="AH76" s="129"/>
      <c r="AI76" s="129"/>
      <c r="AJ76" s="129"/>
      <c r="AK76" s="129"/>
      <c r="AL76" s="129"/>
      <c r="AM76" s="129"/>
      <c r="AN76" s="129"/>
      <c r="AO76" s="129"/>
      <c r="AP76" s="129"/>
    </row>
    <row r="77" spans="1:42" s="134" customFormat="1" ht="78" customHeight="1" x14ac:dyDescent="0.55000000000000004">
      <c r="A77" s="131" t="s">
        <v>1217</v>
      </c>
      <c r="B77" s="127"/>
      <c r="C77" s="131"/>
      <c r="D77" s="125" t="s">
        <v>766</v>
      </c>
      <c r="E77" s="131" t="s">
        <v>1095</v>
      </c>
      <c r="F77" s="131"/>
      <c r="G77" s="131"/>
      <c r="H77" s="131" t="s">
        <v>778</v>
      </c>
      <c r="I77" s="131"/>
      <c r="J77" s="133">
        <v>1</v>
      </c>
      <c r="K77" s="131"/>
      <c r="L77" s="131" t="s">
        <v>160</v>
      </c>
      <c r="M77" s="127" t="s">
        <v>1207</v>
      </c>
      <c r="N77" s="131" t="s">
        <v>1218</v>
      </c>
      <c r="O77" s="131" t="s">
        <v>1219</v>
      </c>
      <c r="P77" s="131" t="s">
        <v>1220</v>
      </c>
      <c r="Q77" s="127" t="s">
        <v>1221</v>
      </c>
      <c r="R77" s="131" t="s">
        <v>1222</v>
      </c>
      <c r="S77" s="127"/>
      <c r="T77" s="127"/>
      <c r="U77" s="127"/>
      <c r="V77" s="127"/>
      <c r="W77" s="127"/>
      <c r="X77" s="127"/>
      <c r="Y77" s="128"/>
      <c r="Z77" s="129"/>
      <c r="AA77" s="129"/>
      <c r="AB77" s="129"/>
      <c r="AC77" s="129"/>
      <c r="AD77" s="129"/>
      <c r="AE77" s="129"/>
      <c r="AF77" s="129"/>
      <c r="AG77" s="129"/>
      <c r="AH77" s="129"/>
      <c r="AI77" s="129"/>
      <c r="AJ77" s="129"/>
      <c r="AK77" s="129"/>
      <c r="AL77" s="129"/>
      <c r="AM77" s="129"/>
      <c r="AN77" s="129"/>
      <c r="AO77" s="129"/>
      <c r="AP77" s="129"/>
    </row>
    <row r="78" spans="1:42" s="134" customFormat="1" ht="126.75" customHeight="1" x14ac:dyDescent="0.55000000000000004">
      <c r="A78" s="131" t="s">
        <v>1223</v>
      </c>
      <c r="B78" s="127"/>
      <c r="C78" s="131"/>
      <c r="D78" s="125" t="s">
        <v>766</v>
      </c>
      <c r="E78" s="131" t="s">
        <v>1095</v>
      </c>
      <c r="F78" s="131"/>
      <c r="G78" s="131"/>
      <c r="H78" s="131" t="s">
        <v>778</v>
      </c>
      <c r="I78" s="131"/>
      <c r="J78" s="133">
        <v>1</v>
      </c>
      <c r="K78" s="131"/>
      <c r="L78" s="131" t="s">
        <v>1087</v>
      </c>
      <c r="M78" s="127" t="s">
        <v>1162</v>
      </c>
      <c r="N78" s="131" t="s">
        <v>1224</v>
      </c>
      <c r="O78" s="131" t="s">
        <v>1225</v>
      </c>
      <c r="P78" s="131" t="s">
        <v>1226</v>
      </c>
      <c r="Q78" s="127" t="s">
        <v>1227</v>
      </c>
      <c r="R78" s="131" t="s">
        <v>1228</v>
      </c>
      <c r="S78" s="127"/>
      <c r="T78" s="127"/>
      <c r="U78" s="127"/>
      <c r="V78" s="127"/>
      <c r="W78" s="127"/>
      <c r="X78" s="127"/>
      <c r="Y78" s="128"/>
      <c r="Z78" s="129"/>
      <c r="AA78" s="129"/>
      <c r="AB78" s="129"/>
      <c r="AC78" s="129"/>
      <c r="AD78" s="129"/>
      <c r="AE78" s="129"/>
      <c r="AF78" s="129"/>
      <c r="AG78" s="129"/>
      <c r="AH78" s="129"/>
      <c r="AI78" s="129"/>
      <c r="AJ78" s="129"/>
      <c r="AK78" s="129"/>
      <c r="AL78" s="129"/>
      <c r="AM78" s="129"/>
      <c r="AN78" s="129"/>
      <c r="AO78" s="129"/>
      <c r="AP78" s="129"/>
    </row>
    <row r="79" spans="1:42" s="134" customFormat="1" ht="164.25" customHeight="1" x14ac:dyDescent="0.55000000000000004">
      <c r="A79" s="131" t="s">
        <v>1229</v>
      </c>
      <c r="B79" s="127"/>
      <c r="C79" s="131"/>
      <c r="D79" s="125" t="s">
        <v>766</v>
      </c>
      <c r="E79" s="131" t="s">
        <v>1095</v>
      </c>
      <c r="F79" s="131"/>
      <c r="G79" s="131"/>
      <c r="H79" s="131" t="s">
        <v>778</v>
      </c>
      <c r="I79" s="131"/>
      <c r="J79" s="133">
        <v>1</v>
      </c>
      <c r="K79" s="131"/>
      <c r="L79" s="131" t="s">
        <v>1087</v>
      </c>
      <c r="M79" s="127" t="s">
        <v>1162</v>
      </c>
      <c r="N79" s="131" t="s">
        <v>1230</v>
      </c>
      <c r="O79" s="131" t="s">
        <v>1231</v>
      </c>
      <c r="P79" s="131" t="s">
        <v>1232</v>
      </c>
      <c r="Q79" s="131" t="s">
        <v>1233</v>
      </c>
      <c r="R79" s="131" t="s">
        <v>1234</v>
      </c>
      <c r="S79" s="127"/>
      <c r="T79" s="127"/>
      <c r="U79" s="127"/>
      <c r="V79" s="127"/>
      <c r="W79" s="127"/>
      <c r="X79" s="127"/>
      <c r="Y79" s="128"/>
      <c r="Z79" s="129"/>
      <c r="AA79" s="129"/>
      <c r="AB79" s="129"/>
      <c r="AC79" s="129"/>
      <c r="AD79" s="129"/>
      <c r="AE79" s="129"/>
      <c r="AF79" s="129"/>
      <c r="AG79" s="129"/>
      <c r="AH79" s="129"/>
      <c r="AI79" s="129"/>
      <c r="AJ79" s="129"/>
      <c r="AK79" s="129"/>
      <c r="AL79" s="129"/>
      <c r="AM79" s="129"/>
      <c r="AN79" s="129"/>
      <c r="AO79" s="129"/>
      <c r="AP79" s="129"/>
    </row>
    <row r="80" spans="1:42" s="134" customFormat="1" ht="171.75" customHeight="1" x14ac:dyDescent="0.55000000000000004">
      <c r="A80" s="131" t="s">
        <v>1235</v>
      </c>
      <c r="B80" s="127"/>
      <c r="C80" s="131"/>
      <c r="D80" s="125" t="s">
        <v>766</v>
      </c>
      <c r="E80" s="131" t="s">
        <v>1095</v>
      </c>
      <c r="F80" s="131"/>
      <c r="G80" s="131"/>
      <c r="H80" s="131" t="s">
        <v>778</v>
      </c>
      <c r="I80" s="131"/>
      <c r="J80" s="133">
        <v>1</v>
      </c>
      <c r="K80" s="131"/>
      <c r="L80" s="131" t="s">
        <v>1087</v>
      </c>
      <c r="M80" s="127" t="s">
        <v>1162</v>
      </c>
      <c r="N80" s="131" t="s">
        <v>1236</v>
      </c>
      <c r="O80" s="131" t="s">
        <v>1237</v>
      </c>
      <c r="P80" s="131" t="s">
        <v>1238</v>
      </c>
      <c r="Q80" s="131" t="s">
        <v>1239</v>
      </c>
      <c r="R80" s="131" t="s">
        <v>1228</v>
      </c>
      <c r="S80" s="127"/>
      <c r="T80" s="127"/>
      <c r="U80" s="127"/>
      <c r="V80" s="127"/>
      <c r="W80" s="127"/>
      <c r="X80" s="127"/>
      <c r="Y80" s="128"/>
      <c r="Z80" s="129"/>
      <c r="AA80" s="129"/>
      <c r="AB80" s="129"/>
      <c r="AC80" s="129"/>
      <c r="AD80" s="129"/>
      <c r="AE80" s="129"/>
      <c r="AF80" s="129"/>
      <c r="AG80" s="129"/>
      <c r="AH80" s="129"/>
      <c r="AI80" s="129"/>
      <c r="AJ80" s="129"/>
      <c r="AK80" s="129"/>
      <c r="AL80" s="129"/>
      <c r="AM80" s="129"/>
      <c r="AN80" s="129"/>
      <c r="AO80" s="129"/>
      <c r="AP80" s="129"/>
    </row>
    <row r="81" spans="1:42" s="134" customFormat="1" ht="138.75" customHeight="1" x14ac:dyDescent="0.55000000000000004">
      <c r="A81" s="131" t="s">
        <v>1240</v>
      </c>
      <c r="B81" s="127"/>
      <c r="C81" s="131"/>
      <c r="D81" s="125" t="s">
        <v>766</v>
      </c>
      <c r="E81" s="131" t="s">
        <v>1095</v>
      </c>
      <c r="F81" s="131"/>
      <c r="G81" s="131"/>
      <c r="H81" s="131" t="s">
        <v>778</v>
      </c>
      <c r="I81" s="131"/>
      <c r="J81" s="133">
        <v>1</v>
      </c>
      <c r="K81" s="131"/>
      <c r="L81" s="131" t="s">
        <v>1087</v>
      </c>
      <c r="M81" s="127" t="s">
        <v>1162</v>
      </c>
      <c r="N81" s="131" t="s">
        <v>1241</v>
      </c>
      <c r="O81" s="131" t="s">
        <v>1242</v>
      </c>
      <c r="P81" s="131" t="s">
        <v>1243</v>
      </c>
      <c r="Q81" s="131" t="s">
        <v>1244</v>
      </c>
      <c r="R81" s="131" t="s">
        <v>1228</v>
      </c>
      <c r="S81" s="127"/>
      <c r="T81" s="127"/>
      <c r="U81" s="127"/>
      <c r="V81" s="127"/>
      <c r="W81" s="127"/>
      <c r="X81" s="127"/>
      <c r="Y81" s="128"/>
      <c r="Z81" s="129"/>
      <c r="AA81" s="129"/>
      <c r="AB81" s="129"/>
      <c r="AC81" s="129"/>
      <c r="AD81" s="129"/>
      <c r="AE81" s="129"/>
      <c r="AF81" s="129"/>
      <c r="AG81" s="129"/>
      <c r="AH81" s="129"/>
      <c r="AI81" s="129"/>
      <c r="AJ81" s="129"/>
      <c r="AK81" s="129"/>
      <c r="AL81" s="129"/>
      <c r="AM81" s="129"/>
      <c r="AN81" s="129"/>
      <c r="AO81" s="129"/>
      <c r="AP81" s="129"/>
    </row>
    <row r="82" spans="1:42" s="134" customFormat="1" ht="109.5" customHeight="1" x14ac:dyDescent="0.55000000000000004">
      <c r="A82" s="131">
        <v>164</v>
      </c>
      <c r="B82" s="127"/>
      <c r="C82" s="131"/>
      <c r="D82" s="125" t="s">
        <v>766</v>
      </c>
      <c r="E82" s="131" t="s">
        <v>1118</v>
      </c>
      <c r="F82" s="131"/>
      <c r="G82" s="131"/>
      <c r="H82" s="131" t="s">
        <v>778</v>
      </c>
      <c r="I82" s="131"/>
      <c r="J82" s="133">
        <v>1</v>
      </c>
      <c r="K82" s="131"/>
      <c r="L82" s="131" t="s">
        <v>160</v>
      </c>
      <c r="M82" s="127" t="s">
        <v>1207</v>
      </c>
      <c r="N82" s="131" t="s">
        <v>1245</v>
      </c>
      <c r="O82" s="131" t="s">
        <v>1246</v>
      </c>
      <c r="P82" s="131" t="s">
        <v>1247</v>
      </c>
      <c r="Q82" s="131" t="s">
        <v>1248</v>
      </c>
      <c r="R82" s="131" t="s">
        <v>1249</v>
      </c>
      <c r="S82" s="127"/>
      <c r="T82" s="127"/>
      <c r="U82" s="127"/>
      <c r="V82" s="127"/>
      <c r="W82" s="127"/>
      <c r="X82" s="127"/>
      <c r="Y82" s="128"/>
      <c r="Z82" s="129"/>
      <c r="AA82" s="129"/>
      <c r="AB82" s="129"/>
      <c r="AC82" s="129"/>
      <c r="AD82" s="129"/>
      <c r="AE82" s="129"/>
      <c r="AF82" s="129"/>
      <c r="AG82" s="129"/>
      <c r="AH82" s="129"/>
      <c r="AI82" s="129"/>
      <c r="AJ82" s="129"/>
      <c r="AK82" s="129"/>
      <c r="AL82" s="129"/>
      <c r="AM82" s="129"/>
      <c r="AN82" s="129"/>
      <c r="AO82" s="129"/>
      <c r="AP82" s="129"/>
    </row>
    <row r="83" spans="1:42" s="134" customFormat="1" ht="97.5" customHeight="1" x14ac:dyDescent="0.55000000000000004">
      <c r="A83" s="131">
        <v>168</v>
      </c>
      <c r="B83" s="127"/>
      <c r="C83" s="131"/>
      <c r="D83" s="125" t="s">
        <v>766</v>
      </c>
      <c r="E83" s="131" t="s">
        <v>1118</v>
      </c>
      <c r="F83" s="131"/>
      <c r="G83" s="131"/>
      <c r="H83" s="131" t="s">
        <v>778</v>
      </c>
      <c r="I83" s="131"/>
      <c r="J83" s="133">
        <v>1</v>
      </c>
      <c r="K83" s="131"/>
      <c r="L83" s="131" t="s">
        <v>1087</v>
      </c>
      <c r="M83" s="127" t="s">
        <v>1088</v>
      </c>
      <c r="N83" s="131" t="s">
        <v>1250</v>
      </c>
      <c r="O83" s="131" t="s">
        <v>1251</v>
      </c>
      <c r="P83" s="131" t="s">
        <v>1252</v>
      </c>
      <c r="Q83" s="131" t="s">
        <v>1253</v>
      </c>
      <c r="R83" s="131" t="s">
        <v>1185</v>
      </c>
      <c r="S83" s="127"/>
      <c r="T83" s="127"/>
      <c r="U83" s="127"/>
      <c r="V83" s="127"/>
      <c r="W83" s="127"/>
      <c r="X83" s="127"/>
      <c r="Y83" s="128"/>
      <c r="Z83" s="129"/>
      <c r="AA83" s="129"/>
      <c r="AB83" s="129"/>
      <c r="AC83" s="129"/>
      <c r="AD83" s="129"/>
      <c r="AE83" s="129"/>
      <c r="AF83" s="129"/>
      <c r="AG83" s="129"/>
      <c r="AH83" s="129"/>
      <c r="AI83" s="129"/>
      <c r="AJ83" s="129"/>
      <c r="AK83" s="129"/>
      <c r="AL83" s="129"/>
      <c r="AM83" s="129"/>
      <c r="AN83" s="129"/>
      <c r="AO83" s="129"/>
      <c r="AP83" s="129"/>
    </row>
    <row r="84" spans="1:42" s="134" customFormat="1" ht="112.5" customHeight="1" x14ac:dyDescent="0.55000000000000004">
      <c r="A84" s="131">
        <v>169</v>
      </c>
      <c r="B84" s="127"/>
      <c r="C84" s="131"/>
      <c r="D84" s="125" t="s">
        <v>766</v>
      </c>
      <c r="E84" s="131" t="s">
        <v>1254</v>
      </c>
      <c r="F84" s="131"/>
      <c r="G84" s="131"/>
      <c r="H84" s="131" t="s">
        <v>778</v>
      </c>
      <c r="I84" s="131"/>
      <c r="J84" s="133">
        <v>1</v>
      </c>
      <c r="K84" s="131"/>
      <c r="L84" s="131" t="s">
        <v>1087</v>
      </c>
      <c r="M84" s="127" t="s">
        <v>1088</v>
      </c>
      <c r="N84" s="131" t="s">
        <v>1255</v>
      </c>
      <c r="O84" s="131" t="s">
        <v>1256</v>
      </c>
      <c r="P84" s="131" t="s">
        <v>1257</v>
      </c>
      <c r="Q84" s="131" t="s">
        <v>1258</v>
      </c>
      <c r="R84" s="131" t="s">
        <v>1185</v>
      </c>
      <c r="S84" s="127"/>
      <c r="T84" s="127"/>
      <c r="U84" s="127"/>
      <c r="V84" s="127"/>
      <c r="W84" s="127"/>
      <c r="X84" s="127"/>
      <c r="Y84" s="128"/>
      <c r="Z84" s="129"/>
      <c r="AA84" s="129"/>
      <c r="AB84" s="129"/>
      <c r="AC84" s="129"/>
      <c r="AD84" s="129"/>
      <c r="AE84" s="129"/>
      <c r="AF84" s="129"/>
      <c r="AG84" s="129"/>
      <c r="AH84" s="129"/>
      <c r="AI84" s="129"/>
      <c r="AJ84" s="129"/>
      <c r="AK84" s="129"/>
      <c r="AL84" s="129"/>
      <c r="AM84" s="129"/>
      <c r="AN84" s="129"/>
      <c r="AO84" s="129"/>
      <c r="AP84" s="129"/>
    </row>
    <row r="85" spans="1:42" s="134" customFormat="1" ht="112.5" customHeight="1" x14ac:dyDescent="0.55000000000000004">
      <c r="A85" s="131">
        <v>171</v>
      </c>
      <c r="B85" s="127"/>
      <c r="C85" s="131"/>
      <c r="D85" s="125" t="s">
        <v>766</v>
      </c>
      <c r="E85" s="131" t="s">
        <v>1254</v>
      </c>
      <c r="F85" s="131"/>
      <c r="G85" s="131"/>
      <c r="H85" s="131" t="s">
        <v>778</v>
      </c>
      <c r="I85" s="131"/>
      <c r="J85" s="133">
        <v>1</v>
      </c>
      <c r="K85" s="131"/>
      <c r="L85" s="131" t="s">
        <v>160</v>
      </c>
      <c r="M85" s="127" t="s">
        <v>1055</v>
      </c>
      <c r="N85" s="131" t="s">
        <v>1259</v>
      </c>
      <c r="O85" s="131" t="s">
        <v>1260</v>
      </c>
      <c r="P85" s="131" t="s">
        <v>1261</v>
      </c>
      <c r="Q85" s="131" t="s">
        <v>1262</v>
      </c>
      <c r="R85" s="131" t="s">
        <v>1263</v>
      </c>
      <c r="S85" s="127"/>
      <c r="T85" s="127"/>
      <c r="U85" s="127"/>
      <c r="V85" s="127"/>
      <c r="W85" s="127"/>
      <c r="X85" s="127"/>
      <c r="Y85" s="128"/>
      <c r="Z85" s="129"/>
      <c r="AA85" s="129"/>
      <c r="AB85" s="129"/>
      <c r="AC85" s="129"/>
      <c r="AD85" s="129"/>
      <c r="AE85" s="129"/>
      <c r="AF85" s="129"/>
      <c r="AG85" s="129"/>
      <c r="AH85" s="129"/>
      <c r="AI85" s="129"/>
      <c r="AJ85" s="129"/>
      <c r="AK85" s="129"/>
      <c r="AL85" s="129"/>
      <c r="AM85" s="129"/>
      <c r="AN85" s="129"/>
      <c r="AO85" s="129"/>
      <c r="AP85" s="129"/>
    </row>
    <row r="86" spans="1:42" s="134" customFormat="1" ht="54" customHeight="1" x14ac:dyDescent="0.55000000000000004">
      <c r="A86" s="131">
        <v>172</v>
      </c>
      <c r="B86" s="127"/>
      <c r="C86" s="131"/>
      <c r="D86" s="125" t="s">
        <v>766</v>
      </c>
      <c r="E86" s="131" t="s">
        <v>1254</v>
      </c>
      <c r="F86" s="131"/>
      <c r="G86" s="131"/>
      <c r="H86" s="131" t="s">
        <v>778</v>
      </c>
      <c r="I86" s="131"/>
      <c r="J86" s="133">
        <v>1</v>
      </c>
      <c r="K86" s="131"/>
      <c r="L86" s="131" t="s">
        <v>160</v>
      </c>
      <c r="M86" s="127" t="s">
        <v>1191</v>
      </c>
      <c r="N86" s="131" t="s">
        <v>1264</v>
      </c>
      <c r="O86" s="131" t="s">
        <v>1265</v>
      </c>
      <c r="P86" s="131" t="s">
        <v>1266</v>
      </c>
      <c r="Q86" s="131" t="s">
        <v>1267</v>
      </c>
      <c r="R86" s="131" t="s">
        <v>1179</v>
      </c>
      <c r="S86" s="127"/>
      <c r="T86" s="127"/>
      <c r="U86" s="127"/>
      <c r="V86" s="127"/>
      <c r="W86" s="127"/>
      <c r="X86" s="127"/>
      <c r="Y86" s="128"/>
      <c r="Z86" s="129"/>
      <c r="AA86" s="129"/>
      <c r="AB86" s="129"/>
      <c r="AC86" s="129"/>
      <c r="AD86" s="129"/>
      <c r="AE86" s="129"/>
      <c r="AF86" s="129"/>
      <c r="AG86" s="129"/>
      <c r="AH86" s="129"/>
      <c r="AI86" s="129"/>
      <c r="AJ86" s="129"/>
      <c r="AK86" s="129"/>
      <c r="AL86" s="129"/>
      <c r="AM86" s="129"/>
      <c r="AN86" s="129"/>
      <c r="AO86" s="129"/>
      <c r="AP86" s="129"/>
    </row>
    <row r="87" spans="1:42" s="134" customFormat="1" ht="71.25" customHeight="1" x14ac:dyDescent="0.55000000000000004">
      <c r="A87" s="131">
        <v>173</v>
      </c>
      <c r="B87" s="127"/>
      <c r="C87" s="131"/>
      <c r="D87" s="125" t="s">
        <v>766</v>
      </c>
      <c r="E87" s="131" t="s">
        <v>1118</v>
      </c>
      <c r="F87" s="131"/>
      <c r="G87" s="131"/>
      <c r="H87" s="131" t="s">
        <v>778</v>
      </c>
      <c r="I87" s="131"/>
      <c r="J87" s="133">
        <v>1</v>
      </c>
      <c r="K87" s="131"/>
      <c r="L87" s="131" t="s">
        <v>160</v>
      </c>
      <c r="M87" s="127" t="s">
        <v>1268</v>
      </c>
      <c r="N87" s="131" t="s">
        <v>1269</v>
      </c>
      <c r="O87" s="131" t="s">
        <v>1270</v>
      </c>
      <c r="P87" s="131" t="s">
        <v>1271</v>
      </c>
      <c r="Q87" s="131" t="s">
        <v>1272</v>
      </c>
      <c r="R87" s="131" t="s">
        <v>1273</v>
      </c>
      <c r="S87" s="127"/>
      <c r="T87" s="127"/>
      <c r="U87" s="127"/>
      <c r="V87" s="127"/>
      <c r="W87" s="127"/>
      <c r="X87" s="127"/>
      <c r="Y87" s="128"/>
      <c r="Z87" s="129"/>
      <c r="AA87" s="129"/>
      <c r="AB87" s="129"/>
      <c r="AC87" s="129"/>
      <c r="AD87" s="129"/>
      <c r="AE87" s="129"/>
      <c r="AF87" s="129"/>
      <c r="AG87" s="129"/>
      <c r="AH87" s="129"/>
      <c r="AI87" s="129"/>
      <c r="AJ87" s="129"/>
      <c r="AK87" s="129"/>
      <c r="AL87" s="129"/>
      <c r="AM87" s="129"/>
      <c r="AN87" s="129"/>
      <c r="AO87" s="129"/>
      <c r="AP87" s="129"/>
    </row>
    <row r="88" spans="1:42" s="134" customFormat="1" ht="144" customHeight="1" x14ac:dyDescent="0.55000000000000004">
      <c r="A88" s="131">
        <v>174</v>
      </c>
      <c r="B88" s="127"/>
      <c r="C88" s="131"/>
      <c r="D88" s="125" t="s">
        <v>766</v>
      </c>
      <c r="E88" s="131" t="s">
        <v>1118</v>
      </c>
      <c r="F88" s="131"/>
      <c r="G88" s="131"/>
      <c r="H88" s="131" t="s">
        <v>778</v>
      </c>
      <c r="I88" s="131"/>
      <c r="J88" s="133">
        <v>1</v>
      </c>
      <c r="K88" s="131"/>
      <c r="L88" s="131" t="s">
        <v>160</v>
      </c>
      <c r="M88" s="127" t="s">
        <v>1207</v>
      </c>
      <c r="N88" s="131" t="s">
        <v>1274</v>
      </c>
      <c r="O88" s="131" t="s">
        <v>1275</v>
      </c>
      <c r="P88" s="131" t="s">
        <v>1276</v>
      </c>
      <c r="Q88" s="131" t="s">
        <v>1277</v>
      </c>
      <c r="R88" s="131" t="s">
        <v>1278</v>
      </c>
      <c r="S88" s="127"/>
      <c r="T88" s="127"/>
      <c r="U88" s="127"/>
      <c r="V88" s="127"/>
      <c r="W88" s="127"/>
      <c r="X88" s="127"/>
      <c r="Y88" s="128"/>
      <c r="Z88" s="129"/>
      <c r="AA88" s="129"/>
      <c r="AB88" s="129"/>
      <c r="AC88" s="129"/>
      <c r="AD88" s="129"/>
      <c r="AE88" s="129"/>
      <c r="AF88" s="129"/>
      <c r="AG88" s="129"/>
      <c r="AH88" s="129"/>
      <c r="AI88" s="129"/>
      <c r="AJ88" s="129"/>
      <c r="AK88" s="129"/>
      <c r="AL88" s="129"/>
      <c r="AM88" s="129"/>
      <c r="AN88" s="129"/>
      <c r="AO88" s="129"/>
      <c r="AP88" s="129"/>
    </row>
    <row r="89" spans="1:42" s="134" customFormat="1" ht="107.25" customHeight="1" x14ac:dyDescent="0.55000000000000004">
      <c r="A89" s="131">
        <v>175</v>
      </c>
      <c r="B89" s="127"/>
      <c r="C89" s="131"/>
      <c r="D89" s="125" t="s">
        <v>766</v>
      </c>
      <c r="E89" s="131" t="s">
        <v>1118</v>
      </c>
      <c r="F89" s="131"/>
      <c r="G89" s="131"/>
      <c r="H89" s="131" t="s">
        <v>778</v>
      </c>
      <c r="I89" s="131"/>
      <c r="J89" s="133">
        <v>1</v>
      </c>
      <c r="K89" s="131"/>
      <c r="L89" s="131" t="s">
        <v>160</v>
      </c>
      <c r="M89" s="127" t="s">
        <v>1279</v>
      </c>
      <c r="N89" s="131" t="s">
        <v>1280</v>
      </c>
      <c r="O89" s="131" t="s">
        <v>1281</v>
      </c>
      <c r="P89" s="131" t="s">
        <v>1282</v>
      </c>
      <c r="Q89" s="131" t="s">
        <v>1283</v>
      </c>
      <c r="R89" s="131" t="s">
        <v>1284</v>
      </c>
      <c r="S89" s="127"/>
      <c r="T89" s="127"/>
      <c r="U89" s="127"/>
      <c r="V89" s="127"/>
      <c r="W89" s="127"/>
      <c r="X89" s="127"/>
      <c r="Y89" s="128"/>
      <c r="Z89" s="129"/>
      <c r="AA89" s="129"/>
      <c r="AB89" s="129"/>
      <c r="AC89" s="129"/>
      <c r="AD89" s="129"/>
      <c r="AE89" s="129"/>
      <c r="AF89" s="129"/>
      <c r="AG89" s="129"/>
      <c r="AH89" s="129"/>
      <c r="AI89" s="129"/>
      <c r="AJ89" s="129"/>
      <c r="AK89" s="129"/>
      <c r="AL89" s="129"/>
      <c r="AM89" s="129"/>
      <c r="AN89" s="129"/>
      <c r="AO89" s="129"/>
      <c r="AP89" s="129"/>
    </row>
    <row r="90" spans="1:42" s="134" customFormat="1" ht="72.75" customHeight="1" x14ac:dyDescent="0.55000000000000004">
      <c r="A90" s="131">
        <v>176</v>
      </c>
      <c r="B90" s="127"/>
      <c r="C90" s="131"/>
      <c r="D90" s="125" t="s">
        <v>766</v>
      </c>
      <c r="E90" s="131" t="s">
        <v>1118</v>
      </c>
      <c r="F90" s="131"/>
      <c r="G90" s="131"/>
      <c r="H90" s="131" t="s">
        <v>778</v>
      </c>
      <c r="I90" s="131"/>
      <c r="J90" s="133">
        <v>1</v>
      </c>
      <c r="K90" s="131"/>
      <c r="L90" s="131" t="s">
        <v>160</v>
      </c>
      <c r="M90" s="127" t="s">
        <v>1285</v>
      </c>
      <c r="N90" s="131" t="s">
        <v>1286</v>
      </c>
      <c r="O90" s="131" t="s">
        <v>1287</v>
      </c>
      <c r="P90" s="131" t="s">
        <v>1288</v>
      </c>
      <c r="Q90" s="131" t="s">
        <v>1289</v>
      </c>
      <c r="R90" s="131" t="s">
        <v>1290</v>
      </c>
      <c r="S90" s="127"/>
      <c r="T90" s="127"/>
      <c r="U90" s="127"/>
      <c r="V90" s="127"/>
      <c r="W90" s="127"/>
      <c r="X90" s="127"/>
      <c r="Y90" s="128"/>
      <c r="Z90" s="129"/>
      <c r="AA90" s="129"/>
      <c r="AB90" s="129"/>
      <c r="AC90" s="129"/>
      <c r="AD90" s="129"/>
      <c r="AE90" s="129"/>
      <c r="AF90" s="129"/>
      <c r="AG90" s="129"/>
      <c r="AH90" s="129"/>
      <c r="AI90" s="129"/>
      <c r="AJ90" s="129"/>
      <c r="AK90" s="129"/>
      <c r="AL90" s="129"/>
      <c r="AM90" s="129"/>
      <c r="AN90" s="129"/>
      <c r="AO90" s="129"/>
      <c r="AP90" s="129"/>
    </row>
    <row r="91" spans="1:42" s="134" customFormat="1" ht="113.25" customHeight="1" x14ac:dyDescent="0.55000000000000004">
      <c r="A91" s="131">
        <v>177</v>
      </c>
      <c r="B91" s="127"/>
      <c r="C91" s="131"/>
      <c r="D91" s="125" t="s">
        <v>766</v>
      </c>
      <c r="E91" s="131" t="s">
        <v>1118</v>
      </c>
      <c r="F91" s="131"/>
      <c r="G91" s="131"/>
      <c r="H91" s="131" t="s">
        <v>778</v>
      </c>
      <c r="I91" s="131"/>
      <c r="J91" s="133">
        <v>1</v>
      </c>
      <c r="K91" s="131"/>
      <c r="L91" s="131" t="s">
        <v>160</v>
      </c>
      <c r="M91" s="127" t="s">
        <v>1285</v>
      </c>
      <c r="N91" s="131" t="s">
        <v>1291</v>
      </c>
      <c r="O91" s="131" t="s">
        <v>1287</v>
      </c>
      <c r="P91" s="131" t="s">
        <v>1292</v>
      </c>
      <c r="Q91" s="131" t="s">
        <v>1293</v>
      </c>
      <c r="R91" s="131" t="s">
        <v>1294</v>
      </c>
      <c r="S91" s="127"/>
      <c r="T91" s="127"/>
      <c r="U91" s="127"/>
      <c r="V91" s="127"/>
      <c r="W91" s="127"/>
      <c r="X91" s="127"/>
      <c r="Y91" s="128"/>
      <c r="Z91" s="129"/>
      <c r="AA91" s="129"/>
      <c r="AB91" s="129"/>
      <c r="AC91" s="129"/>
      <c r="AD91" s="129"/>
      <c r="AE91" s="129"/>
      <c r="AF91" s="129"/>
      <c r="AG91" s="129"/>
      <c r="AH91" s="129"/>
      <c r="AI91" s="129"/>
      <c r="AJ91" s="129"/>
      <c r="AK91" s="129"/>
      <c r="AL91" s="129"/>
      <c r="AM91" s="129"/>
      <c r="AN91" s="129"/>
      <c r="AO91" s="129"/>
      <c r="AP91" s="129"/>
    </row>
    <row r="92" spans="1:42" s="134" customFormat="1" ht="105" customHeight="1" x14ac:dyDescent="0.55000000000000004">
      <c r="A92" s="131">
        <v>178</v>
      </c>
      <c r="B92" s="127"/>
      <c r="C92" s="131"/>
      <c r="D92" s="125" t="s">
        <v>766</v>
      </c>
      <c r="E92" s="131" t="s">
        <v>1118</v>
      </c>
      <c r="F92" s="131"/>
      <c r="G92" s="131"/>
      <c r="H92" s="131" t="s">
        <v>778</v>
      </c>
      <c r="I92" s="131"/>
      <c r="J92" s="133">
        <v>1</v>
      </c>
      <c r="K92" s="131"/>
      <c r="L92" s="131" t="s">
        <v>160</v>
      </c>
      <c r="M92" s="127" t="s">
        <v>1285</v>
      </c>
      <c r="N92" s="131" t="s">
        <v>1295</v>
      </c>
      <c r="O92" s="131" t="s">
        <v>1296</v>
      </c>
      <c r="P92" s="131" t="s">
        <v>1297</v>
      </c>
      <c r="Q92" s="131" t="s">
        <v>1298</v>
      </c>
      <c r="R92" s="131" t="s">
        <v>1299</v>
      </c>
      <c r="S92" s="127"/>
      <c r="T92" s="127"/>
      <c r="U92" s="127"/>
      <c r="V92" s="127"/>
      <c r="W92" s="127"/>
      <c r="X92" s="127"/>
      <c r="Y92" s="128"/>
      <c r="Z92" s="129"/>
      <c r="AA92" s="129"/>
      <c r="AB92" s="129"/>
      <c r="AC92" s="129"/>
      <c r="AD92" s="129"/>
      <c r="AE92" s="129"/>
      <c r="AF92" s="129"/>
      <c r="AG92" s="129"/>
      <c r="AH92" s="129"/>
      <c r="AI92" s="129"/>
      <c r="AJ92" s="129"/>
      <c r="AK92" s="129"/>
      <c r="AL92" s="129"/>
      <c r="AM92" s="129"/>
      <c r="AN92" s="129"/>
      <c r="AO92" s="129"/>
      <c r="AP92" s="129"/>
    </row>
    <row r="93" spans="1:42" s="134" customFormat="1" ht="113.25" customHeight="1" x14ac:dyDescent="0.55000000000000004">
      <c r="A93" s="131" t="s">
        <v>1300</v>
      </c>
      <c r="B93" s="127"/>
      <c r="C93" s="131"/>
      <c r="D93" s="125" t="s">
        <v>766</v>
      </c>
      <c r="E93" s="131" t="s">
        <v>1095</v>
      </c>
      <c r="F93" s="131"/>
      <c r="G93" s="131"/>
      <c r="H93" s="131" t="s">
        <v>778</v>
      </c>
      <c r="I93" s="131"/>
      <c r="J93" s="133">
        <v>1</v>
      </c>
      <c r="K93" s="131"/>
      <c r="L93" s="131" t="s">
        <v>1301</v>
      </c>
      <c r="M93" s="127" t="s">
        <v>1302</v>
      </c>
      <c r="N93" s="131" t="s">
        <v>1303</v>
      </c>
      <c r="O93" s="131" t="s">
        <v>1304</v>
      </c>
      <c r="P93" s="131" t="s">
        <v>1305</v>
      </c>
      <c r="Q93" s="131" t="s">
        <v>1306</v>
      </c>
      <c r="R93" s="131" t="s">
        <v>1307</v>
      </c>
      <c r="S93" s="127"/>
      <c r="T93" s="127"/>
      <c r="U93" s="127"/>
      <c r="V93" s="127"/>
      <c r="W93" s="127"/>
      <c r="X93" s="127"/>
      <c r="Y93" s="128"/>
      <c r="Z93" s="129"/>
      <c r="AA93" s="129"/>
      <c r="AB93" s="129"/>
      <c r="AC93" s="129"/>
      <c r="AD93" s="129"/>
      <c r="AE93" s="129"/>
      <c r="AF93" s="129"/>
      <c r="AG93" s="129"/>
      <c r="AH93" s="129"/>
      <c r="AI93" s="129"/>
      <c r="AJ93" s="129"/>
      <c r="AK93" s="129"/>
      <c r="AL93" s="129"/>
      <c r="AM93" s="129"/>
      <c r="AN93" s="129"/>
      <c r="AO93" s="129"/>
      <c r="AP93" s="129"/>
    </row>
    <row r="94" spans="1:42" s="134" customFormat="1" ht="129" customHeight="1" x14ac:dyDescent="0.55000000000000004">
      <c r="A94" s="131">
        <v>181</v>
      </c>
      <c r="B94" s="127"/>
      <c r="C94" s="131"/>
      <c r="D94" s="125" t="s">
        <v>766</v>
      </c>
      <c r="E94" s="131" t="s">
        <v>1118</v>
      </c>
      <c r="F94" s="131"/>
      <c r="G94" s="131"/>
      <c r="H94" s="131" t="s">
        <v>778</v>
      </c>
      <c r="I94" s="131"/>
      <c r="J94" s="133">
        <v>1</v>
      </c>
      <c r="K94" s="131"/>
      <c r="L94" s="131" t="s">
        <v>1104</v>
      </c>
      <c r="M94" s="127" t="s">
        <v>1308</v>
      </c>
      <c r="N94" s="131" t="s">
        <v>1309</v>
      </c>
      <c r="O94" s="131" t="s">
        <v>1310</v>
      </c>
      <c r="P94" s="131" t="s">
        <v>1311</v>
      </c>
      <c r="Q94" s="131" t="s">
        <v>1312</v>
      </c>
      <c r="R94" s="131" t="s">
        <v>1202</v>
      </c>
      <c r="S94" s="127"/>
      <c r="T94" s="127"/>
      <c r="U94" s="127"/>
      <c r="V94" s="127"/>
      <c r="W94" s="127"/>
      <c r="X94" s="127"/>
      <c r="Y94" s="128"/>
      <c r="Z94" s="129"/>
      <c r="AA94" s="129"/>
      <c r="AB94" s="129"/>
      <c r="AC94" s="129"/>
      <c r="AD94" s="129"/>
      <c r="AE94" s="129"/>
      <c r="AF94" s="129"/>
      <c r="AG94" s="129"/>
      <c r="AH94" s="129"/>
      <c r="AI94" s="129"/>
      <c r="AJ94" s="129"/>
      <c r="AK94" s="129"/>
      <c r="AL94" s="129"/>
      <c r="AM94" s="129"/>
      <c r="AN94" s="129"/>
      <c r="AO94" s="129"/>
      <c r="AP94" s="129"/>
    </row>
    <row r="95" spans="1:42" s="134" customFormat="1" ht="129" customHeight="1" x14ac:dyDescent="0.55000000000000004">
      <c r="A95" s="131">
        <v>182</v>
      </c>
      <c r="B95" s="127"/>
      <c r="C95" s="131"/>
      <c r="D95" s="125" t="s">
        <v>766</v>
      </c>
      <c r="E95" s="131" t="s">
        <v>1118</v>
      </c>
      <c r="F95" s="131"/>
      <c r="G95" s="131"/>
      <c r="H95" s="131" t="s">
        <v>778</v>
      </c>
      <c r="I95" s="131"/>
      <c r="J95" s="133">
        <v>1</v>
      </c>
      <c r="K95" s="131"/>
      <c r="L95" s="131" t="s">
        <v>1104</v>
      </c>
      <c r="M95" s="127" t="s">
        <v>1308</v>
      </c>
      <c r="N95" s="131" t="s">
        <v>1313</v>
      </c>
      <c r="O95" s="131" t="s">
        <v>1310</v>
      </c>
      <c r="P95" s="131" t="s">
        <v>1314</v>
      </c>
      <c r="Q95" s="131" t="s">
        <v>1315</v>
      </c>
      <c r="R95" s="131" t="s">
        <v>1316</v>
      </c>
      <c r="S95" s="127"/>
      <c r="T95" s="127"/>
      <c r="U95" s="127"/>
      <c r="V95" s="127"/>
      <c r="W95" s="127"/>
      <c r="X95" s="127"/>
      <c r="Y95" s="128"/>
      <c r="Z95" s="129"/>
      <c r="AA95" s="129"/>
      <c r="AB95" s="129"/>
      <c r="AC95" s="129"/>
      <c r="AD95" s="129"/>
      <c r="AE95" s="129"/>
      <c r="AF95" s="129"/>
      <c r="AG95" s="129"/>
      <c r="AH95" s="129"/>
      <c r="AI95" s="129"/>
      <c r="AJ95" s="129"/>
      <c r="AK95" s="129"/>
      <c r="AL95" s="129"/>
      <c r="AM95" s="129"/>
      <c r="AN95" s="129"/>
      <c r="AO95" s="129"/>
      <c r="AP95" s="129"/>
    </row>
    <row r="96" spans="1:42" s="134" customFormat="1" ht="150.75" customHeight="1" x14ac:dyDescent="0.55000000000000004">
      <c r="A96" s="131" t="s">
        <v>1317</v>
      </c>
      <c r="B96" s="127"/>
      <c r="C96" s="131"/>
      <c r="D96" s="125" t="s">
        <v>766</v>
      </c>
      <c r="E96" s="131" t="s">
        <v>1095</v>
      </c>
      <c r="F96" s="131"/>
      <c r="G96" s="131"/>
      <c r="H96" s="131" t="s">
        <v>778</v>
      </c>
      <c r="I96" s="131"/>
      <c r="J96" s="133">
        <v>1</v>
      </c>
      <c r="K96" s="131"/>
      <c r="L96" s="131" t="s">
        <v>1318</v>
      </c>
      <c r="M96" s="127" t="s">
        <v>1319</v>
      </c>
      <c r="N96" s="131" t="s">
        <v>1320</v>
      </c>
      <c r="O96" s="131" t="s">
        <v>1321</v>
      </c>
      <c r="P96" s="131" t="s">
        <v>1322</v>
      </c>
      <c r="Q96" s="131" t="s">
        <v>1323</v>
      </c>
      <c r="R96" s="131" t="s">
        <v>1324</v>
      </c>
      <c r="S96" s="127"/>
      <c r="T96" s="127"/>
      <c r="U96" s="127"/>
      <c r="V96" s="127"/>
      <c r="W96" s="127"/>
      <c r="X96" s="127"/>
      <c r="Y96" s="128"/>
      <c r="Z96" s="129"/>
      <c r="AA96" s="129"/>
      <c r="AB96" s="129"/>
      <c r="AC96" s="129"/>
      <c r="AD96" s="129"/>
      <c r="AE96" s="129"/>
      <c r="AF96" s="129"/>
      <c r="AG96" s="129"/>
      <c r="AH96" s="129"/>
      <c r="AI96" s="129"/>
      <c r="AJ96" s="129"/>
      <c r="AK96" s="129"/>
      <c r="AL96" s="129"/>
      <c r="AM96" s="129"/>
      <c r="AN96" s="129"/>
      <c r="AO96" s="129"/>
      <c r="AP96" s="129"/>
    </row>
    <row r="97" spans="1:42" s="134" customFormat="1" ht="57" customHeight="1" x14ac:dyDescent="0.55000000000000004">
      <c r="A97" s="131" t="s">
        <v>1325</v>
      </c>
      <c r="B97" s="127"/>
      <c r="C97" s="131"/>
      <c r="D97" s="125" t="s">
        <v>766</v>
      </c>
      <c r="E97" s="131" t="s">
        <v>1095</v>
      </c>
      <c r="F97" s="131"/>
      <c r="G97" s="131"/>
      <c r="H97" s="131" t="s">
        <v>778</v>
      </c>
      <c r="I97" s="131"/>
      <c r="J97" s="133">
        <v>1</v>
      </c>
      <c r="K97" s="131"/>
      <c r="L97" s="131" t="s">
        <v>1318</v>
      </c>
      <c r="M97" s="127" t="s">
        <v>1326</v>
      </c>
      <c r="N97" s="131" t="s">
        <v>1327</v>
      </c>
      <c r="O97" s="131" t="s">
        <v>1328</v>
      </c>
      <c r="P97" s="131" t="s">
        <v>1329</v>
      </c>
      <c r="Q97" s="131"/>
      <c r="R97" s="131" t="s">
        <v>1330</v>
      </c>
      <c r="S97" s="127"/>
      <c r="T97" s="127"/>
      <c r="U97" s="127"/>
      <c r="V97" s="127"/>
      <c r="W97" s="127"/>
      <c r="X97" s="127"/>
      <c r="Y97" s="128"/>
      <c r="Z97" s="129"/>
      <c r="AA97" s="129"/>
      <c r="AB97" s="129"/>
      <c r="AC97" s="129"/>
      <c r="AD97" s="129"/>
      <c r="AE97" s="129"/>
      <c r="AF97" s="129"/>
      <c r="AG97" s="129"/>
      <c r="AH97" s="129"/>
      <c r="AI97" s="129"/>
      <c r="AJ97" s="129"/>
      <c r="AK97" s="129"/>
      <c r="AL97" s="129"/>
      <c r="AM97" s="129"/>
      <c r="AN97" s="129"/>
      <c r="AO97" s="129"/>
      <c r="AP97" s="129"/>
    </row>
    <row r="98" spans="1:42" s="134" customFormat="1" ht="183.75" customHeight="1" x14ac:dyDescent="0.55000000000000004">
      <c r="A98" s="131" t="s">
        <v>1331</v>
      </c>
      <c r="B98" s="127"/>
      <c r="C98" s="131"/>
      <c r="D98" s="125" t="s">
        <v>766</v>
      </c>
      <c r="E98" s="131" t="s">
        <v>1095</v>
      </c>
      <c r="F98" s="131"/>
      <c r="G98" s="131"/>
      <c r="H98" s="131" t="s">
        <v>778</v>
      </c>
      <c r="I98" s="131"/>
      <c r="J98" s="133">
        <v>1</v>
      </c>
      <c r="K98" s="131"/>
      <c r="L98" s="131" t="s">
        <v>1022</v>
      </c>
      <c r="M98" s="127" t="s">
        <v>1332</v>
      </c>
      <c r="N98" s="131" t="s">
        <v>1333</v>
      </c>
      <c r="O98" s="131" t="s">
        <v>1334</v>
      </c>
      <c r="P98" s="131" t="s">
        <v>1335</v>
      </c>
      <c r="Q98" s="131" t="s">
        <v>1336</v>
      </c>
      <c r="R98" s="131" t="s">
        <v>1337</v>
      </c>
      <c r="S98" s="127"/>
      <c r="T98" s="127"/>
      <c r="U98" s="127"/>
      <c r="V98" s="127"/>
      <c r="W98" s="127"/>
      <c r="X98" s="127"/>
      <c r="Y98" s="128"/>
      <c r="Z98" s="129"/>
      <c r="AA98" s="129"/>
      <c r="AB98" s="129"/>
      <c r="AC98" s="129"/>
      <c r="AD98" s="129"/>
      <c r="AE98" s="129"/>
      <c r="AF98" s="129"/>
      <c r="AG98" s="129"/>
      <c r="AH98" s="129"/>
      <c r="AI98" s="129"/>
      <c r="AJ98" s="129"/>
      <c r="AK98" s="129"/>
      <c r="AL98" s="129"/>
      <c r="AM98" s="129"/>
      <c r="AN98" s="129"/>
      <c r="AO98" s="129"/>
      <c r="AP98" s="129"/>
    </row>
    <row r="99" spans="1:42" s="134" customFormat="1" ht="191.25" customHeight="1" x14ac:dyDescent="0.55000000000000004">
      <c r="A99" s="131" t="s">
        <v>1338</v>
      </c>
      <c r="B99" s="127"/>
      <c r="C99" s="131"/>
      <c r="D99" s="125" t="s">
        <v>766</v>
      </c>
      <c r="E99" s="131" t="s">
        <v>1095</v>
      </c>
      <c r="F99" s="131"/>
      <c r="G99" s="131"/>
      <c r="H99" s="131" t="s">
        <v>778</v>
      </c>
      <c r="I99" s="131"/>
      <c r="J99" s="133">
        <v>1</v>
      </c>
      <c r="K99" s="131"/>
      <c r="L99" s="131" t="s">
        <v>977</v>
      </c>
      <c r="M99" s="127" t="s">
        <v>1339</v>
      </c>
      <c r="N99" s="131" t="s">
        <v>1340</v>
      </c>
      <c r="O99" s="131" t="s">
        <v>1341</v>
      </c>
      <c r="P99" s="131" t="s">
        <v>1342</v>
      </c>
      <c r="Q99" s="131" t="s">
        <v>1343</v>
      </c>
      <c r="R99" s="131" t="s">
        <v>1344</v>
      </c>
      <c r="S99" s="127"/>
      <c r="T99" s="127"/>
      <c r="U99" s="127"/>
      <c r="V99" s="127"/>
      <c r="W99" s="127"/>
      <c r="X99" s="127"/>
      <c r="Y99" s="128"/>
      <c r="Z99" s="129"/>
      <c r="AA99" s="129"/>
      <c r="AB99" s="129"/>
      <c r="AC99" s="129"/>
      <c r="AD99" s="129"/>
      <c r="AE99" s="129"/>
      <c r="AF99" s="129"/>
      <c r="AG99" s="129"/>
      <c r="AH99" s="129"/>
      <c r="AI99" s="129"/>
      <c r="AJ99" s="129"/>
      <c r="AK99" s="129"/>
      <c r="AL99" s="129"/>
      <c r="AM99" s="129"/>
      <c r="AN99" s="129"/>
      <c r="AO99" s="129"/>
      <c r="AP99" s="129"/>
    </row>
    <row r="100" spans="1:42" s="134" customFormat="1" ht="129.75" customHeight="1" x14ac:dyDescent="0.55000000000000004">
      <c r="A100" s="131">
        <v>192</v>
      </c>
      <c r="B100" s="127"/>
      <c r="C100" s="131"/>
      <c r="D100" s="125" t="s">
        <v>766</v>
      </c>
      <c r="E100" s="131" t="s">
        <v>1254</v>
      </c>
      <c r="F100" s="131"/>
      <c r="G100" s="131"/>
      <c r="H100" s="131" t="s">
        <v>778</v>
      </c>
      <c r="I100" s="131"/>
      <c r="J100" s="133">
        <v>1</v>
      </c>
      <c r="K100" s="131"/>
      <c r="L100" s="131" t="s">
        <v>977</v>
      </c>
      <c r="M100" s="127" t="s">
        <v>1339</v>
      </c>
      <c r="N100" s="131" t="s">
        <v>1345</v>
      </c>
      <c r="O100" s="131" t="s">
        <v>1346</v>
      </c>
      <c r="P100" s="131" t="s">
        <v>1347</v>
      </c>
      <c r="Q100" s="131" t="s">
        <v>1348</v>
      </c>
      <c r="R100" s="131" t="s">
        <v>1185</v>
      </c>
      <c r="S100" s="127"/>
      <c r="T100" s="127"/>
      <c r="U100" s="127"/>
      <c r="V100" s="127"/>
      <c r="W100" s="127"/>
      <c r="X100" s="127"/>
      <c r="Y100" s="128"/>
      <c r="Z100" s="129"/>
      <c r="AA100" s="129"/>
      <c r="AB100" s="129"/>
      <c r="AC100" s="129"/>
      <c r="AD100" s="129"/>
      <c r="AE100" s="129"/>
      <c r="AF100" s="129"/>
      <c r="AG100" s="129"/>
      <c r="AH100" s="129"/>
      <c r="AI100" s="129"/>
      <c r="AJ100" s="129"/>
      <c r="AK100" s="129"/>
      <c r="AL100" s="129"/>
      <c r="AM100" s="129"/>
      <c r="AN100" s="129"/>
      <c r="AO100" s="129"/>
      <c r="AP100" s="129"/>
    </row>
    <row r="101" spans="1:42" s="134" customFormat="1" ht="192.75" customHeight="1" x14ac:dyDescent="0.55000000000000004">
      <c r="A101" s="131">
        <v>194</v>
      </c>
      <c r="B101" s="127"/>
      <c r="C101" s="131"/>
      <c r="D101" s="125" t="s">
        <v>766</v>
      </c>
      <c r="E101" s="131" t="s">
        <v>1118</v>
      </c>
      <c r="F101" s="131"/>
      <c r="G101" s="131"/>
      <c r="H101" s="131" t="s">
        <v>778</v>
      </c>
      <c r="I101" s="131"/>
      <c r="J101" s="133">
        <v>1</v>
      </c>
      <c r="K101" s="131"/>
      <c r="L101" s="131" t="s">
        <v>977</v>
      </c>
      <c r="M101" s="127" t="s">
        <v>1349</v>
      </c>
      <c r="N101" s="131" t="s">
        <v>1350</v>
      </c>
      <c r="O101" s="127" t="s">
        <v>1351</v>
      </c>
      <c r="P101" s="131" t="s">
        <v>1352</v>
      </c>
      <c r="Q101" s="131" t="s">
        <v>1353</v>
      </c>
      <c r="R101" s="131" t="s">
        <v>1354</v>
      </c>
      <c r="S101" s="127"/>
      <c r="T101" s="127"/>
      <c r="U101" s="127"/>
      <c r="V101" s="127"/>
      <c r="W101" s="127"/>
      <c r="X101" s="127"/>
      <c r="Y101" s="128"/>
      <c r="Z101" s="129"/>
      <c r="AA101" s="129"/>
      <c r="AB101" s="129"/>
      <c r="AC101" s="129"/>
      <c r="AD101" s="129"/>
      <c r="AE101" s="129"/>
      <c r="AF101" s="129"/>
      <c r="AG101" s="129"/>
      <c r="AH101" s="129"/>
      <c r="AI101" s="129"/>
      <c r="AJ101" s="129"/>
      <c r="AK101" s="129"/>
      <c r="AL101" s="129"/>
      <c r="AM101" s="129"/>
      <c r="AN101" s="129"/>
      <c r="AO101" s="129"/>
      <c r="AP101" s="129"/>
    </row>
    <row r="102" spans="1:42" s="134" customFormat="1" ht="64.900000000000006" customHeight="1" x14ac:dyDescent="0.55000000000000004">
      <c r="A102" s="131">
        <v>205</v>
      </c>
      <c r="B102" s="127"/>
      <c r="C102" s="131"/>
      <c r="D102" s="125" t="s">
        <v>766</v>
      </c>
      <c r="E102" s="131" t="s">
        <v>1118</v>
      </c>
      <c r="F102" s="131"/>
      <c r="G102" s="131"/>
      <c r="H102" s="131" t="s">
        <v>778</v>
      </c>
      <c r="I102" s="131"/>
      <c r="J102" s="133">
        <v>1</v>
      </c>
      <c r="K102" s="131"/>
      <c r="L102" s="131" t="s">
        <v>1355</v>
      </c>
      <c r="M102" s="127" t="s">
        <v>1356</v>
      </c>
      <c r="N102" s="131" t="s">
        <v>1357</v>
      </c>
      <c r="O102" s="131" t="s">
        <v>1358</v>
      </c>
      <c r="P102" s="131" t="s">
        <v>1359</v>
      </c>
      <c r="Q102" s="131"/>
      <c r="R102" s="131" t="s">
        <v>1179</v>
      </c>
      <c r="S102" s="127"/>
      <c r="T102" s="127"/>
      <c r="U102" s="127"/>
      <c r="V102" s="127"/>
      <c r="W102" s="127"/>
      <c r="X102" s="127"/>
      <c r="Y102" s="128"/>
      <c r="Z102" s="129"/>
      <c r="AA102" s="129"/>
      <c r="AB102" s="129"/>
      <c r="AC102" s="129"/>
      <c r="AD102" s="129"/>
      <c r="AE102" s="129"/>
      <c r="AF102" s="129"/>
      <c r="AG102" s="129"/>
      <c r="AH102" s="129"/>
      <c r="AI102" s="129"/>
      <c r="AJ102" s="129"/>
      <c r="AK102" s="129"/>
      <c r="AL102" s="129"/>
      <c r="AM102" s="129"/>
      <c r="AN102" s="129"/>
      <c r="AO102" s="129"/>
      <c r="AP102" s="129"/>
    </row>
    <row r="103" spans="1:42" s="134" customFormat="1" ht="41.5" customHeight="1" x14ac:dyDescent="0.55000000000000004">
      <c r="A103" s="131">
        <v>206</v>
      </c>
      <c r="B103" s="127"/>
      <c r="C103" s="131"/>
      <c r="D103" s="125" t="s">
        <v>766</v>
      </c>
      <c r="E103" s="131" t="s">
        <v>1118</v>
      </c>
      <c r="F103" s="131"/>
      <c r="G103" s="131"/>
      <c r="H103" s="131" t="s">
        <v>778</v>
      </c>
      <c r="I103" s="131"/>
      <c r="J103" s="133">
        <v>1</v>
      </c>
      <c r="K103" s="131"/>
      <c r="L103" s="131" t="s">
        <v>1360</v>
      </c>
      <c r="M103" s="127" t="s">
        <v>1361</v>
      </c>
      <c r="N103" s="131" t="s">
        <v>1362</v>
      </c>
      <c r="O103" s="131" t="s">
        <v>1363</v>
      </c>
      <c r="P103" s="131" t="s">
        <v>1364</v>
      </c>
      <c r="Q103" s="131"/>
      <c r="R103" s="131" t="s">
        <v>1185</v>
      </c>
      <c r="S103" s="127"/>
      <c r="T103" s="127"/>
      <c r="U103" s="127"/>
      <c r="V103" s="127"/>
      <c r="W103" s="127"/>
      <c r="X103" s="127"/>
      <c r="Y103" s="128"/>
      <c r="Z103" s="129"/>
      <c r="AA103" s="129"/>
      <c r="AB103" s="129"/>
      <c r="AC103" s="129"/>
      <c r="AD103" s="129"/>
      <c r="AE103" s="129"/>
      <c r="AF103" s="129"/>
      <c r="AG103" s="129"/>
      <c r="AH103" s="129"/>
      <c r="AI103" s="129"/>
      <c r="AJ103" s="129"/>
      <c r="AK103" s="129"/>
      <c r="AL103" s="129"/>
      <c r="AM103" s="129"/>
      <c r="AN103" s="129"/>
      <c r="AO103" s="129"/>
      <c r="AP103" s="129"/>
    </row>
    <row r="104" spans="1:42" s="134" customFormat="1" ht="67.5" customHeight="1" x14ac:dyDescent="0.55000000000000004">
      <c r="A104" s="131" t="s">
        <v>1365</v>
      </c>
      <c r="B104" s="127"/>
      <c r="C104" s="131"/>
      <c r="D104" s="125" t="s">
        <v>766</v>
      </c>
      <c r="E104" s="131" t="s">
        <v>1095</v>
      </c>
      <c r="F104" s="131"/>
      <c r="G104" s="131"/>
      <c r="H104" s="131" t="s">
        <v>778</v>
      </c>
      <c r="I104" s="131"/>
      <c r="J104" s="133">
        <v>1</v>
      </c>
      <c r="K104" s="131"/>
      <c r="L104" s="131" t="s">
        <v>1360</v>
      </c>
      <c r="M104" s="127" t="s">
        <v>1361</v>
      </c>
      <c r="N104" s="131" t="s">
        <v>1366</v>
      </c>
      <c r="O104" s="131" t="s">
        <v>1367</v>
      </c>
      <c r="P104" s="131" t="s">
        <v>1363</v>
      </c>
      <c r="Q104" s="131"/>
      <c r="R104" s="131" t="s">
        <v>1368</v>
      </c>
      <c r="S104" s="127"/>
      <c r="T104" s="127"/>
      <c r="U104" s="127"/>
      <c r="V104" s="127"/>
      <c r="W104" s="127"/>
      <c r="X104" s="127"/>
      <c r="Y104" s="128"/>
      <c r="Z104" s="129"/>
      <c r="AA104" s="129"/>
      <c r="AB104" s="129"/>
      <c r="AC104" s="129"/>
      <c r="AD104" s="129"/>
      <c r="AE104" s="129"/>
      <c r="AF104" s="129"/>
      <c r="AG104" s="129"/>
      <c r="AH104" s="129"/>
      <c r="AI104" s="129"/>
      <c r="AJ104" s="129"/>
      <c r="AK104" s="129"/>
      <c r="AL104" s="129"/>
      <c r="AM104" s="129"/>
      <c r="AN104" s="129"/>
      <c r="AO104" s="129"/>
      <c r="AP104" s="129"/>
    </row>
    <row r="105" spans="1:42" s="134" customFormat="1" ht="96" customHeight="1" x14ac:dyDescent="0.55000000000000004">
      <c r="A105" s="131">
        <v>209</v>
      </c>
      <c r="B105" s="127"/>
      <c r="C105" s="131"/>
      <c r="D105" s="125" t="s">
        <v>766</v>
      </c>
      <c r="E105" s="131" t="s">
        <v>1118</v>
      </c>
      <c r="F105" s="131"/>
      <c r="G105" s="131"/>
      <c r="H105" s="131" t="s">
        <v>778</v>
      </c>
      <c r="I105" s="131"/>
      <c r="J105" s="133">
        <v>1</v>
      </c>
      <c r="K105" s="131"/>
      <c r="L105" s="131" t="s">
        <v>160</v>
      </c>
      <c r="M105" s="127" t="s">
        <v>1197</v>
      </c>
      <c r="N105" s="131" t="s">
        <v>1369</v>
      </c>
      <c r="O105" s="131" t="s">
        <v>1370</v>
      </c>
      <c r="P105" s="131" t="s">
        <v>1200</v>
      </c>
      <c r="Q105" s="131" t="s">
        <v>1371</v>
      </c>
      <c r="R105" s="131" t="s">
        <v>1372</v>
      </c>
      <c r="S105" s="127"/>
      <c r="T105" s="127"/>
      <c r="U105" s="127"/>
      <c r="V105" s="127"/>
      <c r="W105" s="127"/>
      <c r="X105" s="127"/>
      <c r="Y105" s="128"/>
      <c r="Z105" s="129"/>
      <c r="AA105" s="129"/>
      <c r="AB105" s="129"/>
      <c r="AC105" s="129"/>
      <c r="AD105" s="129"/>
      <c r="AE105" s="129"/>
      <c r="AF105" s="129"/>
      <c r="AG105" s="129"/>
      <c r="AH105" s="129"/>
      <c r="AI105" s="129"/>
      <c r="AJ105" s="129"/>
      <c r="AK105" s="129"/>
      <c r="AL105" s="129"/>
      <c r="AM105" s="129"/>
      <c r="AN105" s="129"/>
      <c r="AO105" s="129"/>
      <c r="AP105" s="129"/>
    </row>
    <row r="106" spans="1:42" s="134" customFormat="1" ht="128.25" customHeight="1" x14ac:dyDescent="0.55000000000000004">
      <c r="A106" s="131">
        <v>212</v>
      </c>
      <c r="B106" s="127"/>
      <c r="C106" s="131"/>
      <c r="D106" s="125" t="s">
        <v>766</v>
      </c>
      <c r="E106" s="131" t="s">
        <v>1118</v>
      </c>
      <c r="F106" s="131"/>
      <c r="G106" s="131"/>
      <c r="H106" s="131" t="s">
        <v>778</v>
      </c>
      <c r="I106" s="131"/>
      <c r="J106" s="133">
        <v>1</v>
      </c>
      <c r="K106" s="131"/>
      <c r="L106" s="131" t="s">
        <v>160</v>
      </c>
      <c r="M106" s="127" t="s">
        <v>1373</v>
      </c>
      <c r="N106" s="131" t="s">
        <v>1374</v>
      </c>
      <c r="O106" s="131" t="s">
        <v>1375</v>
      </c>
      <c r="P106" s="131" t="s">
        <v>1376</v>
      </c>
      <c r="Q106" s="131" t="s">
        <v>1377</v>
      </c>
      <c r="R106" s="131" t="s">
        <v>1378</v>
      </c>
      <c r="S106" s="127"/>
      <c r="T106" s="127"/>
      <c r="U106" s="127"/>
      <c r="V106" s="127"/>
      <c r="W106" s="127"/>
      <c r="X106" s="127"/>
      <c r="Y106" s="128"/>
      <c r="Z106" s="129"/>
      <c r="AA106" s="129"/>
      <c r="AB106" s="129"/>
      <c r="AC106" s="129"/>
      <c r="AD106" s="129"/>
      <c r="AE106" s="129"/>
      <c r="AF106" s="129"/>
      <c r="AG106" s="129"/>
      <c r="AH106" s="129"/>
      <c r="AI106" s="129"/>
      <c r="AJ106" s="129"/>
      <c r="AK106" s="129"/>
      <c r="AL106" s="129"/>
      <c r="AM106" s="129"/>
      <c r="AN106" s="129"/>
      <c r="AO106" s="129"/>
      <c r="AP106" s="129"/>
    </row>
    <row r="107" spans="1:42" s="134" customFormat="1" ht="128.25" customHeight="1" x14ac:dyDescent="0.55000000000000004">
      <c r="A107" s="131">
        <v>213</v>
      </c>
      <c r="B107" s="127"/>
      <c r="C107" s="131"/>
      <c r="D107" s="125" t="s">
        <v>766</v>
      </c>
      <c r="E107" s="131" t="s">
        <v>1118</v>
      </c>
      <c r="F107" s="131"/>
      <c r="G107" s="131"/>
      <c r="H107" s="131" t="s">
        <v>778</v>
      </c>
      <c r="I107" s="131"/>
      <c r="J107" s="133">
        <v>1</v>
      </c>
      <c r="K107" s="131"/>
      <c r="L107" s="131" t="s">
        <v>160</v>
      </c>
      <c r="M107" s="127" t="s">
        <v>1191</v>
      </c>
      <c r="N107" s="131" t="s">
        <v>1379</v>
      </c>
      <c r="O107" s="131" t="s">
        <v>1380</v>
      </c>
      <c r="P107" s="131" t="s">
        <v>1381</v>
      </c>
      <c r="Q107" s="131" t="s">
        <v>1382</v>
      </c>
      <c r="R107" s="131" t="s">
        <v>1383</v>
      </c>
      <c r="S107" s="127"/>
      <c r="T107" s="127"/>
      <c r="U107" s="127"/>
      <c r="V107" s="127"/>
      <c r="W107" s="127"/>
      <c r="X107" s="127"/>
      <c r="Y107" s="128"/>
      <c r="Z107" s="129"/>
      <c r="AA107" s="129"/>
      <c r="AB107" s="129"/>
      <c r="AC107" s="129"/>
      <c r="AD107" s="129"/>
      <c r="AE107" s="129"/>
      <c r="AF107" s="129"/>
      <c r="AG107" s="129"/>
      <c r="AH107" s="129"/>
      <c r="AI107" s="129"/>
      <c r="AJ107" s="129"/>
      <c r="AK107" s="129"/>
      <c r="AL107" s="129"/>
      <c r="AM107" s="129"/>
      <c r="AN107" s="129"/>
      <c r="AO107" s="129"/>
      <c r="AP107" s="129"/>
    </row>
    <row r="108" spans="1:42" s="134" customFormat="1" ht="128.25" customHeight="1" x14ac:dyDescent="0.55000000000000004">
      <c r="A108" s="131">
        <v>214</v>
      </c>
      <c r="B108" s="127"/>
      <c r="C108" s="131"/>
      <c r="D108" s="125" t="s">
        <v>766</v>
      </c>
      <c r="E108" s="131" t="s">
        <v>1118</v>
      </c>
      <c r="F108" s="131"/>
      <c r="G108" s="131"/>
      <c r="H108" s="131" t="s">
        <v>778</v>
      </c>
      <c r="I108" s="131"/>
      <c r="J108" s="133">
        <v>1</v>
      </c>
      <c r="K108" s="131"/>
      <c r="L108" s="131" t="s">
        <v>1301</v>
      </c>
      <c r="M108" s="127" t="s">
        <v>1302</v>
      </c>
      <c r="N108" s="131" t="s">
        <v>1384</v>
      </c>
      <c r="O108" s="131" t="s">
        <v>1385</v>
      </c>
      <c r="P108" s="131" t="s">
        <v>1386</v>
      </c>
      <c r="Q108" s="131" t="s">
        <v>1387</v>
      </c>
      <c r="R108" s="131" t="s">
        <v>1388</v>
      </c>
      <c r="S108" s="127"/>
      <c r="T108" s="127"/>
      <c r="U108" s="127"/>
      <c r="V108" s="127"/>
      <c r="W108" s="127"/>
      <c r="X108" s="127"/>
      <c r="Y108" s="128"/>
      <c r="Z108" s="129"/>
      <c r="AA108" s="129"/>
      <c r="AB108" s="129"/>
      <c r="AC108" s="129"/>
      <c r="AD108" s="129"/>
      <c r="AE108" s="129"/>
      <c r="AF108" s="129"/>
      <c r="AG108" s="129"/>
      <c r="AH108" s="129"/>
      <c r="AI108" s="129"/>
      <c r="AJ108" s="129"/>
      <c r="AK108" s="129"/>
      <c r="AL108" s="129"/>
      <c r="AM108" s="129"/>
      <c r="AN108" s="129"/>
      <c r="AO108" s="129"/>
      <c r="AP108" s="129"/>
    </row>
    <row r="109" spans="1:42" s="134" customFormat="1" ht="219" customHeight="1" x14ac:dyDescent="0.55000000000000004">
      <c r="A109" s="131">
        <v>216</v>
      </c>
      <c r="B109" s="127"/>
      <c r="C109" s="131"/>
      <c r="D109" s="125" t="s">
        <v>766</v>
      </c>
      <c r="E109" s="131" t="s">
        <v>1118</v>
      </c>
      <c r="F109" s="131"/>
      <c r="G109" s="131"/>
      <c r="H109" s="131" t="s">
        <v>778</v>
      </c>
      <c r="I109" s="131"/>
      <c r="J109" s="133">
        <v>1</v>
      </c>
      <c r="K109" s="131"/>
      <c r="L109" s="131" t="s">
        <v>1022</v>
      </c>
      <c r="M109" s="127" t="s">
        <v>1389</v>
      </c>
      <c r="N109" s="131" t="s">
        <v>1390</v>
      </c>
      <c r="O109" s="131" t="s">
        <v>1391</v>
      </c>
      <c r="P109" s="131" t="s">
        <v>1392</v>
      </c>
      <c r="Q109" s="131" t="s">
        <v>1393</v>
      </c>
      <c r="R109" s="131" t="s">
        <v>1394</v>
      </c>
      <c r="S109" s="127"/>
      <c r="T109" s="127"/>
      <c r="U109" s="127"/>
      <c r="V109" s="127"/>
      <c r="W109" s="127"/>
      <c r="X109" s="127"/>
      <c r="Y109" s="128"/>
      <c r="Z109" s="129"/>
      <c r="AA109" s="129"/>
      <c r="AB109" s="129"/>
      <c r="AC109" s="129"/>
      <c r="AD109" s="129"/>
      <c r="AE109" s="129"/>
      <c r="AF109" s="129"/>
      <c r="AG109" s="129"/>
      <c r="AH109" s="129"/>
      <c r="AI109" s="129"/>
      <c r="AJ109" s="129"/>
      <c r="AK109" s="129"/>
      <c r="AL109" s="129"/>
      <c r="AM109" s="129"/>
      <c r="AN109" s="129"/>
      <c r="AO109" s="129"/>
      <c r="AP109" s="129"/>
    </row>
    <row r="110" spans="1:42" s="134" customFormat="1" ht="103.5" customHeight="1" x14ac:dyDescent="0.55000000000000004">
      <c r="A110" s="131">
        <v>217</v>
      </c>
      <c r="B110" s="127"/>
      <c r="C110" s="131"/>
      <c r="D110" s="125" t="s">
        <v>766</v>
      </c>
      <c r="E110" s="131" t="s">
        <v>1095</v>
      </c>
      <c r="F110" s="131"/>
      <c r="G110" s="131"/>
      <c r="H110" s="131" t="s">
        <v>778</v>
      </c>
      <c r="I110" s="131"/>
      <c r="J110" s="133">
        <v>1</v>
      </c>
      <c r="K110" s="131"/>
      <c r="L110" s="131" t="s">
        <v>1104</v>
      </c>
      <c r="M110" s="127" t="s">
        <v>1395</v>
      </c>
      <c r="N110" s="131" t="s">
        <v>1396</v>
      </c>
      <c r="O110" s="131" t="s">
        <v>1397</v>
      </c>
      <c r="P110" s="131" t="s">
        <v>1398</v>
      </c>
      <c r="Q110" s="131" t="s">
        <v>1399</v>
      </c>
      <c r="R110" s="131" t="s">
        <v>1400</v>
      </c>
      <c r="S110" s="127"/>
      <c r="T110" s="127"/>
      <c r="U110" s="127"/>
      <c r="V110" s="127"/>
      <c r="W110" s="127"/>
      <c r="X110" s="127"/>
      <c r="Y110" s="128"/>
      <c r="Z110" s="129"/>
      <c r="AA110" s="129"/>
      <c r="AB110" s="129"/>
      <c r="AC110" s="129"/>
      <c r="AD110" s="129"/>
      <c r="AE110" s="129"/>
      <c r="AF110" s="129"/>
      <c r="AG110" s="129"/>
      <c r="AH110" s="129"/>
      <c r="AI110" s="129"/>
      <c r="AJ110" s="129"/>
      <c r="AK110" s="129"/>
      <c r="AL110" s="129"/>
      <c r="AM110" s="129"/>
      <c r="AN110" s="129"/>
      <c r="AO110" s="129"/>
      <c r="AP110" s="129"/>
    </row>
    <row r="111" spans="1:42" s="134" customFormat="1" ht="67.5" customHeight="1" x14ac:dyDescent="0.55000000000000004">
      <c r="A111" s="131">
        <v>223</v>
      </c>
      <c r="B111" s="127"/>
      <c r="C111" s="131"/>
      <c r="D111" s="125" t="s">
        <v>766</v>
      </c>
      <c r="E111" s="131" t="s">
        <v>1118</v>
      </c>
      <c r="F111" s="131"/>
      <c r="G111" s="131"/>
      <c r="H111" s="131" t="s">
        <v>778</v>
      </c>
      <c r="I111" s="131"/>
      <c r="J111" s="133">
        <v>1</v>
      </c>
      <c r="K111" s="131"/>
      <c r="L111" s="131" t="s">
        <v>1022</v>
      </c>
      <c r="M111" s="127" t="s">
        <v>1132</v>
      </c>
      <c r="N111" s="131" t="s">
        <v>1401</v>
      </c>
      <c r="O111" s="131" t="s">
        <v>1402</v>
      </c>
      <c r="P111" s="131" t="s">
        <v>1403</v>
      </c>
      <c r="Q111" s="131" t="s">
        <v>1404</v>
      </c>
      <c r="R111" s="131" t="s">
        <v>1405</v>
      </c>
      <c r="S111" s="127"/>
      <c r="T111" s="127"/>
      <c r="U111" s="127"/>
      <c r="V111" s="127"/>
      <c r="W111" s="127"/>
      <c r="X111" s="127"/>
      <c r="Y111" s="128"/>
      <c r="Z111" s="129"/>
      <c r="AA111" s="129"/>
      <c r="AB111" s="129"/>
      <c r="AC111" s="129"/>
      <c r="AD111" s="129"/>
      <c r="AE111" s="129"/>
      <c r="AF111" s="129"/>
      <c r="AG111" s="129"/>
      <c r="AH111" s="129"/>
      <c r="AI111" s="129"/>
      <c r="AJ111" s="129"/>
      <c r="AK111" s="129"/>
      <c r="AL111" s="129"/>
      <c r="AM111" s="129"/>
      <c r="AN111" s="129"/>
      <c r="AO111" s="129"/>
      <c r="AP111" s="129"/>
    </row>
    <row r="112" spans="1:42" s="134" customFormat="1" ht="87" customHeight="1" x14ac:dyDescent="0.55000000000000004">
      <c r="A112" s="153" t="s">
        <v>1406</v>
      </c>
      <c r="B112" s="154"/>
      <c r="C112" s="153"/>
      <c r="D112" s="125" t="s">
        <v>766</v>
      </c>
      <c r="E112" s="131" t="s">
        <v>1095</v>
      </c>
      <c r="F112" s="131"/>
      <c r="G112" s="131"/>
      <c r="H112" s="131" t="s">
        <v>778</v>
      </c>
      <c r="I112" s="155"/>
      <c r="J112" s="133">
        <v>1</v>
      </c>
      <c r="K112" s="153"/>
      <c r="L112" s="131" t="s">
        <v>1096</v>
      </c>
      <c r="M112" s="131" t="s">
        <v>1097</v>
      </c>
      <c r="N112" s="131" t="s">
        <v>1407</v>
      </c>
      <c r="O112" s="131" t="s">
        <v>1099</v>
      </c>
      <c r="P112" s="131" t="s">
        <v>1408</v>
      </c>
      <c r="Q112" s="131" t="s">
        <v>1409</v>
      </c>
      <c r="R112" s="131" t="s">
        <v>1410</v>
      </c>
      <c r="S112" s="131"/>
      <c r="T112" s="127"/>
      <c r="U112" s="127"/>
      <c r="V112" s="127"/>
      <c r="W112" s="127"/>
      <c r="X112" s="127"/>
      <c r="Y112" s="128"/>
      <c r="Z112" s="129"/>
      <c r="AA112" s="129"/>
      <c r="AB112" s="129"/>
      <c r="AC112" s="129"/>
      <c r="AD112" s="129"/>
      <c r="AE112" s="129"/>
      <c r="AF112" s="129"/>
      <c r="AG112" s="129"/>
      <c r="AH112" s="129"/>
      <c r="AI112" s="129"/>
      <c r="AJ112" s="129"/>
      <c r="AK112" s="129"/>
      <c r="AL112" s="129"/>
      <c r="AM112" s="129"/>
      <c r="AN112" s="129"/>
      <c r="AO112" s="129"/>
      <c r="AP112" s="129"/>
    </row>
    <row r="113" spans="1:47" s="134" customFormat="1" ht="125.25" customHeight="1" x14ac:dyDescent="0.55000000000000004">
      <c r="A113" s="125" t="s">
        <v>1411</v>
      </c>
      <c r="B113" s="156"/>
      <c r="C113" s="125" t="s">
        <v>1412</v>
      </c>
      <c r="D113" s="157" t="s">
        <v>766</v>
      </c>
      <c r="E113" s="143" t="s">
        <v>1095</v>
      </c>
      <c r="F113" s="143"/>
      <c r="G113" s="143"/>
      <c r="H113" s="143" t="s">
        <v>778</v>
      </c>
      <c r="I113" s="132"/>
      <c r="J113" s="133">
        <v>1</v>
      </c>
      <c r="K113" s="157"/>
      <c r="L113" s="156" t="s">
        <v>953</v>
      </c>
      <c r="M113" s="143" t="s">
        <v>1413</v>
      </c>
      <c r="N113" s="143" t="s">
        <v>1414</v>
      </c>
      <c r="O113" s="143" t="s">
        <v>1415</v>
      </c>
      <c r="P113" s="143" t="s">
        <v>1416</v>
      </c>
      <c r="Q113" s="143" t="s">
        <v>1417</v>
      </c>
      <c r="R113" s="143" t="s">
        <v>1418</v>
      </c>
      <c r="S113" s="143"/>
      <c r="T113" s="158"/>
      <c r="U113" s="159" t="s">
        <v>1007</v>
      </c>
      <c r="V113" s="160"/>
      <c r="W113" s="148"/>
      <c r="X113" s="148"/>
      <c r="Y113" s="148"/>
      <c r="Z113" s="148"/>
      <c r="AA113" s="148"/>
      <c r="AB113" s="149"/>
      <c r="AC113" s="148"/>
      <c r="AD113" s="148"/>
      <c r="AE113" s="148"/>
      <c r="AF113" s="148"/>
      <c r="AG113" s="148"/>
      <c r="AH113" s="148"/>
      <c r="AI113" s="148"/>
      <c r="AJ113" s="129"/>
      <c r="AK113" s="148"/>
      <c r="AL113" s="148"/>
      <c r="AM113" s="148"/>
      <c r="AN113" s="148"/>
      <c r="AO113" s="148"/>
      <c r="AP113" s="129"/>
      <c r="AT113" s="150"/>
    </row>
    <row r="114" spans="1:47" s="129" customFormat="1" ht="78.650000000000006" customHeight="1" x14ac:dyDescent="0.55000000000000004">
      <c r="A114" s="125">
        <v>62</v>
      </c>
      <c r="B114" s="156"/>
      <c r="C114" s="125" t="s">
        <v>1412</v>
      </c>
      <c r="D114" s="157" t="s">
        <v>766</v>
      </c>
      <c r="E114" s="143" t="s">
        <v>875</v>
      </c>
      <c r="F114" s="143"/>
      <c r="G114" s="143"/>
      <c r="H114" s="143" t="s">
        <v>778</v>
      </c>
      <c r="I114" s="132"/>
      <c r="J114" s="133">
        <v>1</v>
      </c>
      <c r="K114" s="157"/>
      <c r="L114" s="156" t="s">
        <v>791</v>
      </c>
      <c r="M114" s="161" t="s">
        <v>1419</v>
      </c>
      <c r="N114" s="143" t="s">
        <v>1420</v>
      </c>
      <c r="O114" s="143" t="s">
        <v>1421</v>
      </c>
      <c r="P114" s="143" t="s">
        <v>1422</v>
      </c>
      <c r="Q114" s="143" t="s">
        <v>1423</v>
      </c>
      <c r="R114" s="143" t="s">
        <v>1424</v>
      </c>
      <c r="S114" s="143"/>
      <c r="T114" s="158"/>
      <c r="U114" s="159" t="s">
        <v>1007</v>
      </c>
      <c r="V114" s="148"/>
      <c r="W114" s="148"/>
      <c r="X114" s="148"/>
      <c r="Y114" s="148"/>
      <c r="Z114" s="148"/>
      <c r="AA114" s="148"/>
      <c r="AB114" s="149"/>
      <c r="AC114" s="148"/>
      <c r="AD114" s="148"/>
      <c r="AE114" s="148"/>
      <c r="AF114" s="148"/>
      <c r="AG114" s="148"/>
      <c r="AH114" s="148"/>
      <c r="AI114" s="148"/>
      <c r="AK114" s="148"/>
      <c r="AL114" s="148"/>
      <c r="AM114" s="148"/>
      <c r="AN114" s="148"/>
      <c r="AO114" s="148"/>
      <c r="AT114" s="150"/>
    </row>
    <row r="115" spans="1:47" s="134" customFormat="1" ht="179.25" customHeight="1" x14ac:dyDescent="0.55000000000000004">
      <c r="A115" s="125" t="s">
        <v>779</v>
      </c>
      <c r="B115" s="156"/>
      <c r="C115" s="125" t="s">
        <v>1412</v>
      </c>
      <c r="D115" s="157" t="s">
        <v>766</v>
      </c>
      <c r="E115" s="143" t="s">
        <v>1425</v>
      </c>
      <c r="F115" s="143"/>
      <c r="G115" s="143"/>
      <c r="H115" s="143" t="s">
        <v>778</v>
      </c>
      <c r="I115" s="132"/>
      <c r="J115" s="133">
        <v>1</v>
      </c>
      <c r="K115" s="157"/>
      <c r="L115" s="156" t="s">
        <v>791</v>
      </c>
      <c r="M115" s="143" t="s">
        <v>1426</v>
      </c>
      <c r="N115" s="143" t="s">
        <v>1427</v>
      </c>
      <c r="O115" s="143" t="s">
        <v>1428</v>
      </c>
      <c r="P115" s="143" t="s">
        <v>1429</v>
      </c>
      <c r="Q115" s="143" t="s">
        <v>1430</v>
      </c>
      <c r="R115" s="143" t="s">
        <v>1431</v>
      </c>
      <c r="S115" s="143"/>
      <c r="T115" s="158"/>
      <c r="U115" s="159" t="s">
        <v>1007</v>
      </c>
      <c r="V115" s="148"/>
      <c r="W115" s="148"/>
      <c r="X115" s="148"/>
      <c r="Y115" s="148"/>
      <c r="Z115" s="148"/>
      <c r="AA115" s="148"/>
      <c r="AB115" s="149"/>
      <c r="AC115" s="148"/>
      <c r="AD115" s="148"/>
      <c r="AE115" s="148"/>
      <c r="AF115" s="148"/>
      <c r="AG115" s="148"/>
      <c r="AH115" s="148"/>
      <c r="AI115" s="148"/>
      <c r="AJ115" s="129"/>
      <c r="AK115" s="148"/>
      <c r="AL115" s="148"/>
      <c r="AM115" s="148"/>
      <c r="AN115" s="148"/>
      <c r="AO115" s="148"/>
      <c r="AP115" s="129"/>
      <c r="AT115" s="150"/>
    </row>
    <row r="116" spans="1:47" s="134" customFormat="1" ht="183.75" customHeight="1" x14ac:dyDescent="0.55000000000000004">
      <c r="A116" s="125" t="s">
        <v>1432</v>
      </c>
      <c r="B116" s="156"/>
      <c r="C116" s="125" t="s">
        <v>1412</v>
      </c>
      <c r="D116" s="157" t="s">
        <v>765</v>
      </c>
      <c r="E116" s="143" t="s">
        <v>1433</v>
      </c>
      <c r="F116" s="143"/>
      <c r="G116" s="143"/>
      <c r="H116" s="143" t="s">
        <v>778</v>
      </c>
      <c r="I116" s="132">
        <v>1</v>
      </c>
      <c r="J116" s="133"/>
      <c r="K116" s="157"/>
      <c r="L116" s="156" t="s">
        <v>953</v>
      </c>
      <c r="M116" s="143" t="s">
        <v>1434</v>
      </c>
      <c r="N116" s="143" t="s">
        <v>1435</v>
      </c>
      <c r="O116" s="143" t="s">
        <v>1436</v>
      </c>
      <c r="P116" s="143" t="s">
        <v>1437</v>
      </c>
      <c r="Q116" s="143" t="s">
        <v>1438</v>
      </c>
      <c r="R116" s="143" t="s">
        <v>1439</v>
      </c>
      <c r="S116" s="143"/>
      <c r="T116" s="158"/>
      <c r="U116" s="159" t="s">
        <v>1007</v>
      </c>
      <c r="V116" s="148"/>
      <c r="W116" s="148"/>
      <c r="X116" s="148"/>
      <c r="Y116" s="148"/>
      <c r="Z116" s="148"/>
      <c r="AA116" s="148"/>
      <c r="AB116" s="149"/>
      <c r="AC116" s="148"/>
      <c r="AD116" s="148"/>
      <c r="AE116" s="148"/>
      <c r="AF116" s="148"/>
      <c r="AG116" s="148"/>
      <c r="AH116" s="148"/>
      <c r="AI116" s="148"/>
      <c r="AJ116" s="129"/>
      <c r="AK116" s="148"/>
      <c r="AL116" s="148"/>
      <c r="AM116" s="148"/>
      <c r="AN116" s="148"/>
      <c r="AO116" s="148"/>
      <c r="AP116" s="129"/>
      <c r="AT116" s="150"/>
    </row>
    <row r="117" spans="1:47" s="134" customFormat="1" ht="177.75" customHeight="1" x14ac:dyDescent="0.55000000000000004">
      <c r="A117" s="125" t="s">
        <v>1440</v>
      </c>
      <c r="B117" s="156"/>
      <c r="C117" s="125" t="s">
        <v>1412</v>
      </c>
      <c r="D117" s="157" t="s">
        <v>766</v>
      </c>
      <c r="E117" s="143" t="s">
        <v>937</v>
      </c>
      <c r="F117" s="143"/>
      <c r="G117" s="143"/>
      <c r="H117" s="143" t="s">
        <v>778</v>
      </c>
      <c r="I117" s="132"/>
      <c r="J117" s="133">
        <v>1</v>
      </c>
      <c r="K117" s="157"/>
      <c r="L117" s="156" t="s">
        <v>953</v>
      </c>
      <c r="M117" s="143" t="s">
        <v>1434</v>
      </c>
      <c r="N117" s="143" t="s">
        <v>1435</v>
      </c>
      <c r="O117" s="143" t="s">
        <v>1436</v>
      </c>
      <c r="P117" s="143" t="s">
        <v>1437</v>
      </c>
      <c r="Q117" s="143" t="s">
        <v>1438</v>
      </c>
      <c r="R117" s="143" t="s">
        <v>1439</v>
      </c>
      <c r="S117" s="143"/>
      <c r="T117" s="158"/>
      <c r="U117" s="159" t="s">
        <v>1007</v>
      </c>
      <c r="V117" s="148"/>
      <c r="W117" s="148"/>
      <c r="X117" s="148"/>
      <c r="Y117" s="148"/>
      <c r="Z117" s="148"/>
      <c r="AA117" s="148"/>
      <c r="AB117" s="149"/>
      <c r="AC117" s="148"/>
      <c r="AD117" s="148"/>
      <c r="AE117" s="148"/>
      <c r="AF117" s="148"/>
      <c r="AG117" s="148"/>
      <c r="AH117" s="148"/>
      <c r="AI117" s="148"/>
      <c r="AJ117" s="129"/>
      <c r="AK117" s="148"/>
      <c r="AL117" s="148"/>
      <c r="AM117" s="148"/>
      <c r="AN117" s="148"/>
      <c r="AO117" s="148"/>
      <c r="AP117" s="129"/>
      <c r="AT117" s="150"/>
    </row>
    <row r="118" spans="1:47" s="134" customFormat="1" ht="248.25" customHeight="1" x14ac:dyDescent="0.55000000000000004">
      <c r="A118" s="131" t="s">
        <v>1441</v>
      </c>
      <c r="B118" s="156"/>
      <c r="C118" s="125" t="s">
        <v>1412</v>
      </c>
      <c r="D118" s="157" t="s">
        <v>766</v>
      </c>
      <c r="E118" s="143" t="s">
        <v>1095</v>
      </c>
      <c r="F118" s="143"/>
      <c r="G118" s="143"/>
      <c r="H118" s="143" t="s">
        <v>778</v>
      </c>
      <c r="I118" s="131"/>
      <c r="J118" s="133">
        <v>1</v>
      </c>
      <c r="K118" s="143"/>
      <c r="L118" s="143" t="s">
        <v>977</v>
      </c>
      <c r="M118" s="143" t="s">
        <v>1442</v>
      </c>
      <c r="N118" s="143" t="s">
        <v>1443</v>
      </c>
      <c r="O118" s="143" t="s">
        <v>1444</v>
      </c>
      <c r="P118" s="143" t="s">
        <v>1445</v>
      </c>
      <c r="Q118" s="143" t="s">
        <v>1446</v>
      </c>
      <c r="R118" s="143" t="s">
        <v>1447</v>
      </c>
      <c r="S118" s="143"/>
      <c r="T118" s="158"/>
      <c r="U118" s="159" t="s">
        <v>1007</v>
      </c>
      <c r="V118" s="148"/>
      <c r="W118" s="148"/>
      <c r="X118" s="148"/>
      <c r="Y118" s="148"/>
      <c r="Z118" s="148"/>
      <c r="AA118" s="148"/>
      <c r="AB118" s="149"/>
      <c r="AC118" s="148"/>
      <c r="AD118" s="148"/>
      <c r="AE118" s="148"/>
      <c r="AF118" s="148"/>
      <c r="AG118" s="148"/>
      <c r="AH118" s="148"/>
      <c r="AI118" s="148"/>
      <c r="AJ118" s="129"/>
      <c r="AK118" s="148"/>
      <c r="AL118" s="148"/>
      <c r="AM118" s="148"/>
      <c r="AN118" s="148"/>
      <c r="AO118" s="148"/>
      <c r="AP118" s="129"/>
      <c r="AT118" s="162"/>
    </row>
    <row r="119" spans="1:47" s="134" customFormat="1" ht="91" customHeight="1" x14ac:dyDescent="0.55000000000000004">
      <c r="A119" s="131" t="s">
        <v>1448</v>
      </c>
      <c r="B119" s="156"/>
      <c r="C119" s="125" t="s">
        <v>1412</v>
      </c>
      <c r="D119" s="157" t="s">
        <v>766</v>
      </c>
      <c r="E119" s="143" t="s">
        <v>976</v>
      </c>
      <c r="F119" s="143"/>
      <c r="G119" s="143"/>
      <c r="H119" s="143" t="s">
        <v>778</v>
      </c>
      <c r="I119" s="131"/>
      <c r="J119" s="133">
        <v>1</v>
      </c>
      <c r="K119" s="143"/>
      <c r="L119" s="143" t="s">
        <v>1087</v>
      </c>
      <c r="M119" s="156" t="s">
        <v>1449</v>
      </c>
      <c r="N119" s="143" t="s">
        <v>1450</v>
      </c>
      <c r="O119" s="143" t="s">
        <v>1451</v>
      </c>
      <c r="P119" s="143" t="s">
        <v>1452</v>
      </c>
      <c r="Q119" s="143" t="s">
        <v>1453</v>
      </c>
      <c r="R119" s="143" t="s">
        <v>1228</v>
      </c>
      <c r="S119" s="143"/>
      <c r="T119" s="158"/>
      <c r="U119" s="159" t="s">
        <v>1007</v>
      </c>
      <c r="V119" s="148"/>
      <c r="W119" s="148"/>
      <c r="X119" s="148"/>
      <c r="Y119" s="148"/>
      <c r="Z119" s="148"/>
      <c r="AA119" s="148"/>
      <c r="AB119" s="149"/>
      <c r="AC119" s="148"/>
      <c r="AD119" s="148"/>
      <c r="AE119" s="148"/>
      <c r="AF119" s="148"/>
      <c r="AG119" s="148"/>
      <c r="AH119" s="148"/>
      <c r="AI119" s="148"/>
      <c r="AJ119" s="129"/>
      <c r="AK119" s="148"/>
      <c r="AL119" s="148"/>
      <c r="AM119" s="148"/>
      <c r="AN119" s="148"/>
      <c r="AO119" s="148"/>
      <c r="AP119" s="129"/>
      <c r="AT119" s="162"/>
      <c r="AU119" s="163"/>
    </row>
    <row r="120" spans="1:47" s="134" customFormat="1" ht="165" customHeight="1" x14ac:dyDescent="0.55000000000000004">
      <c r="A120" s="131">
        <v>170</v>
      </c>
      <c r="B120" s="156"/>
      <c r="C120" s="125" t="s">
        <v>1412</v>
      </c>
      <c r="D120" s="157" t="s">
        <v>766</v>
      </c>
      <c r="E120" s="143" t="s">
        <v>1118</v>
      </c>
      <c r="F120" s="143"/>
      <c r="G120" s="143"/>
      <c r="H120" s="143" t="s">
        <v>778</v>
      </c>
      <c r="I120" s="131"/>
      <c r="J120" s="133">
        <v>1</v>
      </c>
      <c r="K120" s="143"/>
      <c r="L120" s="143" t="s">
        <v>1454</v>
      </c>
      <c r="M120" s="156" t="s">
        <v>1455</v>
      </c>
      <c r="N120" s="143" t="s">
        <v>1456</v>
      </c>
      <c r="O120" s="143" t="s">
        <v>1457</v>
      </c>
      <c r="P120" s="143" t="s">
        <v>1458</v>
      </c>
      <c r="Q120" s="143" t="s">
        <v>1459</v>
      </c>
      <c r="R120" s="143" t="s">
        <v>1460</v>
      </c>
      <c r="S120" s="143"/>
      <c r="T120" s="158"/>
      <c r="U120" s="159" t="s">
        <v>1007</v>
      </c>
      <c r="V120" s="148"/>
      <c r="W120" s="148"/>
      <c r="X120" s="148"/>
      <c r="Y120" s="148"/>
      <c r="Z120" s="148"/>
      <c r="AA120" s="148"/>
      <c r="AB120" s="149"/>
      <c r="AC120" s="148"/>
      <c r="AD120" s="148"/>
      <c r="AE120" s="148"/>
      <c r="AF120" s="148"/>
      <c r="AG120" s="148"/>
      <c r="AH120" s="148"/>
      <c r="AI120" s="148"/>
      <c r="AJ120" s="129"/>
      <c r="AK120" s="148"/>
      <c r="AL120" s="148"/>
      <c r="AM120" s="148"/>
      <c r="AN120" s="148"/>
      <c r="AO120" s="148"/>
      <c r="AP120" s="129"/>
      <c r="AT120" s="162"/>
    </row>
    <row r="121" spans="1:47" s="134" customFormat="1" ht="126.75" customHeight="1" x14ac:dyDescent="0.55000000000000004">
      <c r="A121" s="131" t="s">
        <v>1461</v>
      </c>
      <c r="B121" s="156"/>
      <c r="C121" s="125" t="s">
        <v>1412</v>
      </c>
      <c r="D121" s="157" t="s">
        <v>766</v>
      </c>
      <c r="E121" s="143" t="s">
        <v>1095</v>
      </c>
      <c r="F121" s="143"/>
      <c r="G121" s="143"/>
      <c r="H121" s="143" t="s">
        <v>778</v>
      </c>
      <c r="I121" s="131"/>
      <c r="J121" s="133">
        <v>1</v>
      </c>
      <c r="K121" s="143"/>
      <c r="L121" s="143" t="s">
        <v>160</v>
      </c>
      <c r="M121" s="156" t="s">
        <v>1207</v>
      </c>
      <c r="N121" s="143" t="s">
        <v>1462</v>
      </c>
      <c r="O121" s="143" t="s">
        <v>1463</v>
      </c>
      <c r="P121" s="143" t="s">
        <v>1464</v>
      </c>
      <c r="Q121" s="143" t="s">
        <v>1465</v>
      </c>
      <c r="R121" s="143" t="s">
        <v>1466</v>
      </c>
      <c r="S121" s="143"/>
      <c r="T121" s="158"/>
      <c r="U121" s="159" t="s">
        <v>1007</v>
      </c>
      <c r="V121" s="148"/>
      <c r="W121" s="148"/>
      <c r="X121" s="148"/>
      <c r="Y121" s="148"/>
      <c r="Z121" s="129"/>
      <c r="AA121" s="148"/>
      <c r="AB121" s="149"/>
      <c r="AC121" s="148"/>
      <c r="AD121" s="148"/>
      <c r="AE121" s="148"/>
      <c r="AF121" s="148"/>
      <c r="AG121" s="148"/>
      <c r="AH121" s="148"/>
      <c r="AI121" s="148"/>
      <c r="AJ121" s="129"/>
      <c r="AK121" s="148"/>
      <c r="AL121" s="148"/>
      <c r="AM121" s="148"/>
      <c r="AN121" s="148"/>
      <c r="AO121" s="148"/>
      <c r="AP121" s="129"/>
      <c r="AT121" s="162"/>
    </row>
    <row r="122" spans="1:47" s="134" customFormat="1" ht="54.75" customHeight="1" x14ac:dyDescent="0.55000000000000004">
      <c r="A122" s="131" t="s">
        <v>1467</v>
      </c>
      <c r="B122" s="156"/>
      <c r="C122" s="125" t="s">
        <v>1412</v>
      </c>
      <c r="D122" s="157" t="s">
        <v>766</v>
      </c>
      <c r="E122" s="143" t="s">
        <v>1095</v>
      </c>
      <c r="F122" s="143"/>
      <c r="G122" s="143"/>
      <c r="H122" s="143" t="s">
        <v>778</v>
      </c>
      <c r="I122" s="131"/>
      <c r="J122" s="133">
        <v>1</v>
      </c>
      <c r="K122" s="143"/>
      <c r="L122" s="143" t="s">
        <v>1318</v>
      </c>
      <c r="M122" s="156" t="s">
        <v>1468</v>
      </c>
      <c r="N122" s="143" t="s">
        <v>1469</v>
      </c>
      <c r="O122" s="143" t="s">
        <v>1470</v>
      </c>
      <c r="P122" s="143" t="s">
        <v>1471</v>
      </c>
      <c r="Q122" s="143" t="s">
        <v>1472</v>
      </c>
      <c r="R122" s="143" t="s">
        <v>1473</v>
      </c>
      <c r="S122" s="143"/>
      <c r="T122" s="158"/>
      <c r="U122" s="159" t="s">
        <v>1007</v>
      </c>
      <c r="V122" s="148"/>
      <c r="W122" s="148"/>
      <c r="X122" s="148"/>
      <c r="Y122" s="148"/>
      <c r="Z122" s="148"/>
      <c r="AA122" s="148"/>
      <c r="AB122" s="149"/>
      <c r="AC122" s="148"/>
      <c r="AD122" s="148"/>
      <c r="AE122" s="148"/>
      <c r="AF122" s="148"/>
      <c r="AG122" s="148"/>
      <c r="AH122" s="148"/>
      <c r="AI122" s="148"/>
      <c r="AJ122" s="129"/>
      <c r="AK122" s="148"/>
      <c r="AL122" s="148"/>
      <c r="AM122" s="148"/>
      <c r="AN122" s="148"/>
      <c r="AO122" s="148"/>
      <c r="AP122" s="129"/>
      <c r="AT122" s="162"/>
    </row>
    <row r="123" spans="1:47" s="134" customFormat="1" ht="201.75" customHeight="1" x14ac:dyDescent="0.55000000000000004">
      <c r="A123" s="131" t="s">
        <v>1474</v>
      </c>
      <c r="B123" s="156"/>
      <c r="C123" s="125" t="s">
        <v>1412</v>
      </c>
      <c r="D123" s="157" t="s">
        <v>766</v>
      </c>
      <c r="E123" s="143" t="s">
        <v>1095</v>
      </c>
      <c r="F123" s="143"/>
      <c r="G123" s="143"/>
      <c r="H123" s="143" t="s">
        <v>778</v>
      </c>
      <c r="I123" s="131"/>
      <c r="J123" s="133">
        <v>1</v>
      </c>
      <c r="K123" s="143"/>
      <c r="L123" s="143" t="s">
        <v>977</v>
      </c>
      <c r="M123" s="156" t="s">
        <v>978</v>
      </c>
      <c r="N123" s="143" t="s">
        <v>1475</v>
      </c>
      <c r="O123" s="143" t="s">
        <v>1476</v>
      </c>
      <c r="P123" s="143" t="s">
        <v>980</v>
      </c>
      <c r="Q123" s="143" t="s">
        <v>1477</v>
      </c>
      <c r="R123" s="143" t="s">
        <v>1478</v>
      </c>
      <c r="S123" s="143"/>
      <c r="T123" s="158"/>
      <c r="U123" s="159" t="s">
        <v>1007</v>
      </c>
      <c r="V123" s="148"/>
      <c r="W123" s="148"/>
      <c r="X123" s="148"/>
      <c r="Y123" s="148"/>
      <c r="Z123" s="148"/>
      <c r="AA123" s="148"/>
      <c r="AB123" s="149"/>
      <c r="AC123" s="148"/>
      <c r="AD123" s="148"/>
      <c r="AE123" s="148"/>
      <c r="AF123" s="148"/>
      <c r="AG123" s="148"/>
      <c r="AH123" s="148"/>
      <c r="AI123" s="148"/>
      <c r="AJ123" s="129"/>
      <c r="AK123" s="148"/>
      <c r="AL123" s="148"/>
      <c r="AM123" s="148"/>
      <c r="AN123" s="148"/>
      <c r="AO123" s="148"/>
      <c r="AP123" s="129"/>
      <c r="AT123" s="162"/>
    </row>
    <row r="124" spans="1:47" s="134" customFormat="1" ht="150" customHeight="1" x14ac:dyDescent="0.55000000000000004">
      <c r="A124" s="131" t="s">
        <v>1479</v>
      </c>
      <c r="B124" s="156"/>
      <c r="C124" s="125" t="s">
        <v>1412</v>
      </c>
      <c r="D124" s="157" t="s">
        <v>766</v>
      </c>
      <c r="E124" s="143" t="s">
        <v>1095</v>
      </c>
      <c r="F124" s="143"/>
      <c r="G124" s="143"/>
      <c r="H124" s="143" t="s">
        <v>778</v>
      </c>
      <c r="I124" s="131"/>
      <c r="J124" s="133">
        <v>1</v>
      </c>
      <c r="K124" s="143"/>
      <c r="L124" s="143" t="s">
        <v>977</v>
      </c>
      <c r="M124" s="143" t="s">
        <v>1480</v>
      </c>
      <c r="N124" s="143" t="s">
        <v>1481</v>
      </c>
      <c r="O124" s="143" t="s">
        <v>1482</v>
      </c>
      <c r="P124" s="143" t="s">
        <v>1483</v>
      </c>
      <c r="Q124" s="143" t="s">
        <v>1484</v>
      </c>
      <c r="R124" s="143" t="s">
        <v>1228</v>
      </c>
      <c r="S124" s="143"/>
      <c r="T124" s="158"/>
      <c r="U124" s="159" t="s">
        <v>1007</v>
      </c>
      <c r="V124" s="148"/>
      <c r="W124" s="148"/>
      <c r="X124" s="148"/>
      <c r="Y124" s="148"/>
      <c r="Z124" s="148"/>
      <c r="AA124" s="148"/>
      <c r="AB124" s="149"/>
      <c r="AC124" s="148"/>
      <c r="AD124" s="148"/>
      <c r="AE124" s="148"/>
      <c r="AF124" s="148"/>
      <c r="AG124" s="148"/>
      <c r="AH124" s="148"/>
      <c r="AI124" s="148"/>
      <c r="AJ124" s="129"/>
      <c r="AK124" s="148"/>
      <c r="AL124" s="148"/>
      <c r="AM124" s="148"/>
      <c r="AN124" s="148"/>
      <c r="AO124" s="148"/>
      <c r="AP124" s="129"/>
      <c r="AT124" s="162"/>
    </row>
    <row r="125" spans="1:47" s="134" customFormat="1" ht="73" customHeight="1" x14ac:dyDescent="0.55000000000000004">
      <c r="A125" s="131" t="s">
        <v>1485</v>
      </c>
      <c r="B125" s="156"/>
      <c r="C125" s="143" t="s">
        <v>1486</v>
      </c>
      <c r="D125" s="157" t="s">
        <v>766</v>
      </c>
      <c r="E125" s="143" t="s">
        <v>1095</v>
      </c>
      <c r="F125" s="143"/>
      <c r="G125" s="143"/>
      <c r="H125" s="143" t="s">
        <v>778</v>
      </c>
      <c r="I125" s="131"/>
      <c r="J125" s="133">
        <v>1</v>
      </c>
      <c r="K125" s="143"/>
      <c r="L125" s="143" t="s">
        <v>1087</v>
      </c>
      <c r="M125" s="156" t="s">
        <v>1449</v>
      </c>
      <c r="N125" s="143" t="s">
        <v>1487</v>
      </c>
      <c r="O125" s="143" t="s">
        <v>1488</v>
      </c>
      <c r="P125" s="143" t="s">
        <v>1489</v>
      </c>
      <c r="Q125" s="143" t="s">
        <v>1490</v>
      </c>
      <c r="R125" s="143" t="s">
        <v>1491</v>
      </c>
      <c r="S125" s="143"/>
      <c r="T125" s="158"/>
      <c r="U125" s="159" t="s">
        <v>1007</v>
      </c>
      <c r="V125" s="148"/>
      <c r="W125" s="148"/>
      <c r="X125" s="148"/>
      <c r="Y125" s="148"/>
      <c r="Z125" s="148"/>
      <c r="AA125" s="148"/>
      <c r="AB125" s="149"/>
      <c r="AC125" s="148"/>
      <c r="AD125" s="148"/>
      <c r="AE125" s="148"/>
      <c r="AF125" s="148"/>
      <c r="AG125" s="148"/>
      <c r="AH125" s="148"/>
      <c r="AI125" s="148"/>
      <c r="AJ125" s="129"/>
      <c r="AK125" s="148"/>
      <c r="AL125" s="148"/>
      <c r="AM125" s="148"/>
      <c r="AN125" s="148"/>
      <c r="AO125" s="148"/>
      <c r="AP125" s="129"/>
      <c r="AT125" s="162"/>
    </row>
    <row r="126" spans="1:47" ht="67.5" customHeight="1" x14ac:dyDescent="0.55000000000000004">
      <c r="A126" s="139" t="s">
        <v>1492</v>
      </c>
      <c r="B126" s="140"/>
      <c r="C126" s="141"/>
      <c r="D126" s="141" t="s">
        <v>637</v>
      </c>
      <c r="E126" s="142" t="s">
        <v>1493</v>
      </c>
      <c r="F126" s="157" t="s">
        <v>638</v>
      </c>
      <c r="G126" s="142"/>
      <c r="H126" s="142"/>
      <c r="I126" s="141"/>
      <c r="J126" s="141"/>
      <c r="K126" s="141"/>
      <c r="L126" s="140" t="s">
        <v>787</v>
      </c>
      <c r="M126" s="142" t="s">
        <v>1494</v>
      </c>
      <c r="N126" s="142" t="s">
        <v>1495</v>
      </c>
      <c r="O126" s="142" t="s">
        <v>1496</v>
      </c>
      <c r="P126" s="142" t="s">
        <v>784</v>
      </c>
      <c r="Q126" s="142"/>
      <c r="R126" s="142" t="s">
        <v>1497</v>
      </c>
      <c r="S126" s="142"/>
      <c r="T126" s="140"/>
      <c r="U126" s="140"/>
      <c r="V126" s="140"/>
      <c r="W126" s="140"/>
      <c r="X126" s="140"/>
      <c r="Y126" s="342"/>
      <c r="Z126" s="148"/>
      <c r="AB126" s="149"/>
      <c r="AC126" s="148"/>
      <c r="AD126" s="148"/>
      <c r="AE126" s="148"/>
      <c r="AF126" s="148"/>
      <c r="AG126" s="150"/>
      <c r="AH126" s="148"/>
      <c r="AI126" s="148"/>
      <c r="AJ126" s="148"/>
      <c r="AK126" s="148"/>
      <c r="AP126" s="150"/>
    </row>
    <row r="127" spans="1:47" ht="67.5" customHeight="1" x14ac:dyDescent="0.55000000000000004">
      <c r="A127" s="139">
        <v>12</v>
      </c>
      <c r="B127" s="140"/>
      <c r="C127" s="141"/>
      <c r="D127" s="141" t="s">
        <v>637</v>
      </c>
      <c r="E127" s="142" t="s">
        <v>1498</v>
      </c>
      <c r="F127" s="157" t="s">
        <v>638</v>
      </c>
      <c r="G127" s="142"/>
      <c r="H127" s="142"/>
      <c r="I127" s="141"/>
      <c r="J127" s="141"/>
      <c r="K127" s="141"/>
      <c r="L127" s="69" t="s">
        <v>2782</v>
      </c>
      <c r="M127" s="142" t="s">
        <v>1499</v>
      </c>
      <c r="N127" s="142" t="s">
        <v>1500</v>
      </c>
      <c r="O127" s="142" t="s">
        <v>1501</v>
      </c>
      <c r="P127" s="142" t="s">
        <v>1502</v>
      </c>
      <c r="Q127" s="142"/>
      <c r="R127" s="142" t="s">
        <v>1503</v>
      </c>
      <c r="S127" s="142"/>
      <c r="T127" s="140"/>
      <c r="U127" s="140"/>
      <c r="V127" s="140"/>
      <c r="W127" s="140"/>
      <c r="X127" s="140"/>
      <c r="Y127" s="342"/>
      <c r="Z127" s="148"/>
      <c r="AB127" s="149"/>
      <c r="AC127" s="148"/>
      <c r="AD127" s="148"/>
      <c r="AE127" s="148"/>
      <c r="AF127" s="148"/>
      <c r="AG127" s="150"/>
      <c r="AH127" s="148"/>
      <c r="AI127" s="148"/>
      <c r="AJ127" s="148"/>
      <c r="AK127" s="148"/>
      <c r="AP127" s="150"/>
    </row>
    <row r="128" spans="1:47" ht="122.25" customHeight="1" x14ac:dyDescent="0.55000000000000004">
      <c r="A128" s="139" t="s">
        <v>1504</v>
      </c>
      <c r="B128" s="140"/>
      <c r="C128" s="141"/>
      <c r="D128" s="141" t="s">
        <v>637</v>
      </c>
      <c r="E128" s="142" t="s">
        <v>1505</v>
      </c>
      <c r="F128" s="157" t="s">
        <v>638</v>
      </c>
      <c r="G128" s="142"/>
      <c r="H128" s="142"/>
      <c r="I128" s="142"/>
      <c r="J128" s="343"/>
      <c r="K128" s="141"/>
      <c r="L128" s="140" t="s">
        <v>953</v>
      </c>
      <c r="M128" s="142" t="s">
        <v>1413</v>
      </c>
      <c r="N128" s="142" t="s">
        <v>1414</v>
      </c>
      <c r="O128" s="142" t="s">
        <v>1415</v>
      </c>
      <c r="P128" s="142" t="s">
        <v>1416</v>
      </c>
      <c r="Q128" s="142" t="s">
        <v>1417</v>
      </c>
      <c r="R128" s="142" t="s">
        <v>1418</v>
      </c>
      <c r="S128" s="142"/>
      <c r="T128" s="140"/>
      <c r="U128" s="140"/>
      <c r="V128" s="140"/>
      <c r="W128" s="140"/>
      <c r="X128" s="140"/>
      <c r="Y128" s="342"/>
      <c r="Z128" s="148"/>
      <c r="AB128" s="149"/>
      <c r="AC128" s="148"/>
      <c r="AD128" s="148"/>
      <c r="AE128" s="148"/>
      <c r="AF128" s="148"/>
      <c r="AG128" s="150"/>
      <c r="AH128" s="148"/>
      <c r="AI128" s="148"/>
      <c r="AJ128" s="148"/>
      <c r="AK128" s="148"/>
      <c r="AP128" s="150"/>
    </row>
    <row r="129" spans="1:42" ht="81" customHeight="1" x14ac:dyDescent="0.55000000000000004">
      <c r="A129" s="139" t="s">
        <v>1506</v>
      </c>
      <c r="B129" s="140"/>
      <c r="C129" s="141"/>
      <c r="D129" s="141" t="s">
        <v>637</v>
      </c>
      <c r="E129" s="142" t="s">
        <v>837</v>
      </c>
      <c r="F129" s="157" t="s">
        <v>638</v>
      </c>
      <c r="G129" s="142"/>
      <c r="H129" s="142"/>
      <c r="I129" s="141"/>
      <c r="J129" s="141"/>
      <c r="K129" s="141"/>
      <c r="L129" s="140" t="s">
        <v>829</v>
      </c>
      <c r="M129" s="142" t="s">
        <v>830</v>
      </c>
      <c r="N129" s="142" t="s">
        <v>1507</v>
      </c>
      <c r="O129" s="142" t="s">
        <v>1508</v>
      </c>
      <c r="P129" s="142" t="s">
        <v>1509</v>
      </c>
      <c r="Q129" s="142" t="s">
        <v>1510</v>
      </c>
      <c r="R129" s="142" t="s">
        <v>1511</v>
      </c>
      <c r="S129" s="142"/>
      <c r="T129" s="140"/>
      <c r="U129" s="140"/>
      <c r="V129" s="140"/>
      <c r="W129" s="142"/>
      <c r="X129" s="140"/>
      <c r="Y129" s="342"/>
      <c r="Z129" s="148"/>
      <c r="AB129" s="149"/>
      <c r="AC129" s="148"/>
      <c r="AD129" s="148"/>
      <c r="AE129" s="148"/>
      <c r="AF129" s="148"/>
      <c r="AG129" s="150"/>
      <c r="AH129" s="148"/>
      <c r="AI129" s="148"/>
      <c r="AJ129" s="148"/>
      <c r="AK129" s="148"/>
      <c r="AP129" s="150"/>
    </row>
    <row r="130" spans="1:42" ht="122.25" customHeight="1" x14ac:dyDescent="0.55000000000000004">
      <c r="A130" s="139">
        <v>55</v>
      </c>
      <c r="B130" s="140"/>
      <c r="C130" s="141"/>
      <c r="D130" s="141" t="s">
        <v>637</v>
      </c>
      <c r="E130" s="142" t="s">
        <v>1512</v>
      </c>
      <c r="F130" s="157" t="s">
        <v>638</v>
      </c>
      <c r="G130" s="142"/>
      <c r="H130" s="142"/>
      <c r="I130" s="141"/>
      <c r="J130" s="141"/>
      <c r="K130" s="141"/>
      <c r="L130" s="140" t="s">
        <v>829</v>
      </c>
      <c r="M130" s="142" t="s">
        <v>870</v>
      </c>
      <c r="N130" s="142" t="s">
        <v>1513</v>
      </c>
      <c r="O130" s="142" t="s">
        <v>1514</v>
      </c>
      <c r="P130" s="142" t="s">
        <v>1515</v>
      </c>
      <c r="Q130" s="142"/>
      <c r="R130" s="142" t="s">
        <v>1516</v>
      </c>
      <c r="S130" s="142"/>
      <c r="T130" s="140"/>
      <c r="U130" s="140"/>
      <c r="V130" s="140"/>
      <c r="W130" s="140"/>
      <c r="X130" s="140"/>
      <c r="Y130" s="342"/>
      <c r="Z130" s="148"/>
      <c r="AB130" s="149"/>
      <c r="AC130" s="148"/>
      <c r="AD130" s="148"/>
      <c r="AE130" s="148"/>
      <c r="AF130" s="148"/>
      <c r="AG130" s="150"/>
      <c r="AH130" s="148"/>
      <c r="AI130" s="148"/>
      <c r="AJ130" s="148"/>
      <c r="AK130" s="148"/>
      <c r="AP130" s="150"/>
    </row>
    <row r="131" spans="1:42" ht="117" customHeight="1" x14ac:dyDescent="0.55000000000000004">
      <c r="A131" s="139">
        <v>56</v>
      </c>
      <c r="B131" s="140"/>
      <c r="C131" s="141"/>
      <c r="D131" s="141" t="s">
        <v>637</v>
      </c>
      <c r="E131" s="142" t="s">
        <v>837</v>
      </c>
      <c r="F131" s="157" t="s">
        <v>638</v>
      </c>
      <c r="G131" s="142"/>
      <c r="H131" s="142"/>
      <c r="I131" s="141"/>
      <c r="J131" s="141"/>
      <c r="K131" s="141"/>
      <c r="L131" s="140" t="s">
        <v>829</v>
      </c>
      <c r="M131" s="142" t="s">
        <v>845</v>
      </c>
      <c r="N131" s="142" t="s">
        <v>1517</v>
      </c>
      <c r="O131" s="142" t="s">
        <v>1518</v>
      </c>
      <c r="P131" s="142" t="s">
        <v>848</v>
      </c>
      <c r="Q131" s="142" t="s">
        <v>849</v>
      </c>
      <c r="R131" s="142" t="s">
        <v>1519</v>
      </c>
      <c r="S131" s="142"/>
      <c r="T131" s="140"/>
      <c r="U131" s="140"/>
      <c r="V131" s="140"/>
      <c r="W131" s="140"/>
      <c r="X131" s="140"/>
      <c r="Y131" s="342"/>
      <c r="Z131" s="148"/>
      <c r="AB131" s="149"/>
      <c r="AC131" s="148"/>
      <c r="AD131" s="148"/>
      <c r="AE131" s="148"/>
      <c r="AF131" s="148"/>
      <c r="AG131" s="150"/>
      <c r="AH131" s="148"/>
      <c r="AI131" s="148"/>
      <c r="AJ131" s="148"/>
      <c r="AK131" s="148"/>
      <c r="AP131" s="150"/>
    </row>
    <row r="132" spans="1:42" ht="123" customHeight="1" x14ac:dyDescent="0.55000000000000004">
      <c r="A132" s="139">
        <v>58</v>
      </c>
      <c r="B132" s="140"/>
      <c r="C132" s="141"/>
      <c r="D132" s="141" t="s">
        <v>637</v>
      </c>
      <c r="E132" s="142" t="s">
        <v>837</v>
      </c>
      <c r="F132" s="157" t="s">
        <v>638</v>
      </c>
      <c r="G132" s="142"/>
      <c r="H132" s="142"/>
      <c r="I132" s="141"/>
      <c r="J132" s="141"/>
      <c r="K132" s="141"/>
      <c r="L132" s="140" t="s">
        <v>829</v>
      </c>
      <c r="M132" s="142" t="s">
        <v>908</v>
      </c>
      <c r="N132" s="142" t="s">
        <v>1520</v>
      </c>
      <c r="O132" s="142" t="s">
        <v>1521</v>
      </c>
      <c r="P132" s="142" t="s">
        <v>911</v>
      </c>
      <c r="Q132" s="142" t="s">
        <v>1522</v>
      </c>
      <c r="R132" s="142" t="s">
        <v>1519</v>
      </c>
      <c r="S132" s="142"/>
      <c r="T132" s="140"/>
      <c r="U132" s="140"/>
      <c r="V132" s="140"/>
      <c r="W132" s="140"/>
      <c r="X132" s="140"/>
      <c r="Y132" s="342"/>
      <c r="Z132" s="148"/>
      <c r="AB132" s="149"/>
      <c r="AC132" s="148"/>
      <c r="AD132" s="148"/>
      <c r="AE132" s="148"/>
      <c r="AF132" s="148"/>
      <c r="AG132" s="150"/>
      <c r="AH132" s="148"/>
      <c r="AI132" s="148"/>
      <c r="AJ132" s="148"/>
      <c r="AK132" s="148"/>
      <c r="AP132" s="150"/>
    </row>
    <row r="133" spans="1:42" ht="54.75" customHeight="1" x14ac:dyDescent="0.55000000000000004">
      <c r="A133" s="139">
        <v>61</v>
      </c>
      <c r="B133" s="140"/>
      <c r="C133" s="141"/>
      <c r="D133" s="141" t="s">
        <v>637</v>
      </c>
      <c r="E133" s="142" t="s">
        <v>1512</v>
      </c>
      <c r="F133" s="157" t="s">
        <v>638</v>
      </c>
      <c r="G133" s="142"/>
      <c r="H133" s="142"/>
      <c r="I133" s="141"/>
      <c r="J133" s="141"/>
      <c r="K133" s="141"/>
      <c r="L133" s="140" t="s">
        <v>791</v>
      </c>
      <c r="M133" s="142" t="s">
        <v>1523</v>
      </c>
      <c r="N133" s="142" t="s">
        <v>1524</v>
      </c>
      <c r="O133" s="142" t="s">
        <v>1525</v>
      </c>
      <c r="P133" s="142" t="s">
        <v>1526</v>
      </c>
      <c r="Q133" s="142" t="s">
        <v>1527</v>
      </c>
      <c r="R133" s="142" t="s">
        <v>1528</v>
      </c>
      <c r="S133" s="142"/>
      <c r="T133" s="140"/>
      <c r="U133" s="140"/>
      <c r="V133" s="140"/>
      <c r="W133" s="140"/>
      <c r="X133" s="140"/>
      <c r="Y133" s="342"/>
      <c r="Z133" s="148"/>
      <c r="AB133" s="149"/>
      <c r="AC133" s="148"/>
      <c r="AD133" s="148"/>
      <c r="AE133" s="148"/>
      <c r="AF133" s="148"/>
      <c r="AG133" s="150"/>
      <c r="AH133" s="148"/>
      <c r="AI133" s="148"/>
      <c r="AJ133" s="148"/>
      <c r="AK133" s="148"/>
      <c r="AP133" s="150"/>
    </row>
    <row r="134" spans="1:42" ht="75" customHeight="1" x14ac:dyDescent="0.55000000000000004">
      <c r="A134" s="139" t="s">
        <v>1529</v>
      </c>
      <c r="B134" s="140"/>
      <c r="C134" s="141"/>
      <c r="D134" s="141" t="s">
        <v>637</v>
      </c>
      <c r="E134" s="142" t="s">
        <v>1530</v>
      </c>
      <c r="F134" s="157" t="s">
        <v>638</v>
      </c>
      <c r="G134" s="142"/>
      <c r="H134" s="142"/>
      <c r="I134" s="141"/>
      <c r="J134" s="141"/>
      <c r="K134" s="141"/>
      <c r="L134" s="140" t="s">
        <v>863</v>
      </c>
      <c r="M134" s="142" t="s">
        <v>883</v>
      </c>
      <c r="N134" s="142" t="s">
        <v>884</v>
      </c>
      <c r="O134" s="142" t="s">
        <v>885</v>
      </c>
      <c r="P134" s="142" t="s">
        <v>886</v>
      </c>
      <c r="Q134" s="142" t="s">
        <v>887</v>
      </c>
      <c r="R134" s="142" t="s">
        <v>888</v>
      </c>
      <c r="S134" s="142"/>
      <c r="T134" s="140"/>
      <c r="U134" s="140"/>
      <c r="V134" s="140"/>
      <c r="W134" s="140"/>
      <c r="X134" s="140"/>
      <c r="Y134" s="342"/>
      <c r="Z134" s="148"/>
      <c r="AB134" s="149"/>
      <c r="AC134" s="148"/>
      <c r="AD134" s="148"/>
      <c r="AE134" s="148"/>
      <c r="AF134" s="148"/>
      <c r="AG134" s="150"/>
      <c r="AH134" s="148"/>
      <c r="AI134" s="148"/>
      <c r="AJ134" s="148"/>
      <c r="AK134" s="148"/>
      <c r="AP134" s="150"/>
    </row>
    <row r="135" spans="1:42" ht="111.75" customHeight="1" x14ac:dyDescent="0.55000000000000004">
      <c r="A135" s="139">
        <v>75</v>
      </c>
      <c r="B135" s="140"/>
      <c r="C135" s="141"/>
      <c r="D135" s="141" t="s">
        <v>637</v>
      </c>
      <c r="E135" s="142" t="s">
        <v>1531</v>
      </c>
      <c r="F135" s="157" t="s">
        <v>638</v>
      </c>
      <c r="G135" s="142"/>
      <c r="H135" s="142"/>
      <c r="I135" s="141"/>
      <c r="J135" s="141"/>
      <c r="K135" s="141"/>
      <c r="L135" s="140" t="s">
        <v>829</v>
      </c>
      <c r="M135" s="142" t="s">
        <v>908</v>
      </c>
      <c r="N135" s="142" t="s">
        <v>909</v>
      </c>
      <c r="O135" s="142" t="s">
        <v>910</v>
      </c>
      <c r="P135" s="142" t="s">
        <v>911</v>
      </c>
      <c r="Q135" s="142" t="s">
        <v>912</v>
      </c>
      <c r="R135" s="142" t="s">
        <v>913</v>
      </c>
      <c r="S135" s="142"/>
      <c r="T135" s="140"/>
      <c r="U135" s="140"/>
      <c r="V135" s="140"/>
      <c r="W135" s="140"/>
      <c r="X135" s="140"/>
      <c r="Y135" s="342"/>
      <c r="Z135" s="148"/>
      <c r="AB135" s="149"/>
      <c r="AC135" s="148"/>
      <c r="AD135" s="148"/>
      <c r="AE135" s="148"/>
      <c r="AF135" s="148"/>
      <c r="AG135" s="150"/>
      <c r="AH135" s="148"/>
      <c r="AI135" s="148"/>
      <c r="AJ135" s="148"/>
      <c r="AK135" s="148"/>
      <c r="AP135" s="150"/>
    </row>
    <row r="136" spans="1:42" ht="183" customHeight="1" x14ac:dyDescent="0.55000000000000004">
      <c r="A136" s="139" t="s">
        <v>1532</v>
      </c>
      <c r="B136" s="140"/>
      <c r="C136" s="141"/>
      <c r="D136" s="141" t="s">
        <v>637</v>
      </c>
      <c r="E136" s="142" t="s">
        <v>1533</v>
      </c>
      <c r="F136" s="157" t="s">
        <v>638</v>
      </c>
      <c r="G136" s="142"/>
      <c r="H136" s="142"/>
      <c r="I136" s="141"/>
      <c r="J136" s="141"/>
      <c r="K136" s="141"/>
      <c r="L136" s="140" t="s">
        <v>791</v>
      </c>
      <c r="M136" s="142" t="s">
        <v>1426</v>
      </c>
      <c r="N136" s="142" t="s">
        <v>1427</v>
      </c>
      <c r="O136" s="142" t="s">
        <v>1428</v>
      </c>
      <c r="P136" s="142" t="s">
        <v>1429</v>
      </c>
      <c r="Q136" s="142" t="s">
        <v>1430</v>
      </c>
      <c r="R136" s="142" t="s">
        <v>1431</v>
      </c>
      <c r="S136" s="142"/>
      <c r="T136" s="140"/>
      <c r="U136" s="140"/>
      <c r="V136" s="140"/>
      <c r="W136" s="140"/>
      <c r="X136" s="140"/>
      <c r="Y136" s="342"/>
      <c r="Z136" s="148"/>
      <c r="AB136" s="149"/>
      <c r="AC136" s="148"/>
      <c r="AD136" s="148"/>
      <c r="AE136" s="148"/>
      <c r="AF136" s="148"/>
      <c r="AG136" s="150"/>
      <c r="AH136" s="148"/>
      <c r="AI136" s="148"/>
      <c r="AJ136" s="148"/>
      <c r="AK136" s="148"/>
      <c r="AP136" s="150"/>
    </row>
    <row r="137" spans="1:42" ht="77.25" customHeight="1" x14ac:dyDescent="0.55000000000000004">
      <c r="A137" s="139" t="s">
        <v>1534</v>
      </c>
      <c r="B137" s="140"/>
      <c r="C137" s="141"/>
      <c r="D137" s="141" t="s">
        <v>637</v>
      </c>
      <c r="E137" s="142" t="s">
        <v>1535</v>
      </c>
      <c r="F137" s="157" t="s">
        <v>638</v>
      </c>
      <c r="G137" s="142"/>
      <c r="H137" s="142"/>
      <c r="I137" s="141"/>
      <c r="J137" s="141"/>
      <c r="K137" s="141"/>
      <c r="L137" s="140" t="s">
        <v>791</v>
      </c>
      <c r="M137" s="142" t="s">
        <v>968</v>
      </c>
      <c r="N137" s="142" t="s">
        <v>969</v>
      </c>
      <c r="O137" s="142" t="s">
        <v>970</v>
      </c>
      <c r="P137" s="142" t="s">
        <v>971</v>
      </c>
      <c r="Q137" s="142" t="s">
        <v>972</v>
      </c>
      <c r="R137" s="142" t="s">
        <v>1536</v>
      </c>
      <c r="S137" s="142"/>
      <c r="T137" s="140"/>
      <c r="U137" s="140"/>
      <c r="V137" s="140"/>
      <c r="W137" s="140"/>
      <c r="X137" s="140"/>
      <c r="Y137" s="342"/>
      <c r="Z137" s="148"/>
      <c r="AB137" s="149"/>
      <c r="AC137" s="148"/>
      <c r="AD137" s="148"/>
      <c r="AE137" s="148"/>
      <c r="AF137" s="148"/>
      <c r="AG137" s="150"/>
      <c r="AH137" s="148"/>
      <c r="AI137" s="148"/>
      <c r="AJ137" s="148"/>
      <c r="AK137" s="148"/>
      <c r="AP137" s="150"/>
    </row>
    <row r="138" spans="1:42" ht="96.75" customHeight="1" x14ac:dyDescent="0.55000000000000004">
      <c r="A138" s="139" t="s">
        <v>1537</v>
      </c>
      <c r="B138" s="140"/>
      <c r="C138" s="344"/>
      <c r="D138" s="141" t="s">
        <v>637</v>
      </c>
      <c r="E138" s="142" t="s">
        <v>1538</v>
      </c>
      <c r="F138" s="157" t="s">
        <v>638</v>
      </c>
      <c r="G138" s="142"/>
      <c r="H138" s="142"/>
      <c r="I138" s="141"/>
      <c r="J138" s="141"/>
      <c r="K138" s="344"/>
      <c r="L138" s="142" t="s">
        <v>977</v>
      </c>
      <c r="M138" s="140" t="s">
        <v>978</v>
      </c>
      <c r="N138" s="142" t="s">
        <v>979</v>
      </c>
      <c r="O138" s="142" t="s">
        <v>980</v>
      </c>
      <c r="P138" s="142" t="s">
        <v>981</v>
      </c>
      <c r="Q138" s="142" t="s">
        <v>982</v>
      </c>
      <c r="R138" s="142" t="s">
        <v>983</v>
      </c>
      <c r="S138" s="142"/>
      <c r="T138" s="140"/>
      <c r="U138" s="140"/>
      <c r="V138" s="140"/>
      <c r="W138" s="140"/>
      <c r="X138" s="140"/>
      <c r="Y138" s="342"/>
      <c r="Z138" s="148"/>
      <c r="AB138" s="149"/>
      <c r="AC138" s="345"/>
      <c r="AD138" s="148"/>
      <c r="AE138" s="148"/>
      <c r="AF138" s="148"/>
      <c r="AG138" s="346"/>
      <c r="AH138" s="148"/>
      <c r="AI138" s="148"/>
      <c r="AJ138" s="148"/>
      <c r="AK138" s="149"/>
      <c r="AP138" s="346"/>
    </row>
    <row r="139" spans="1:42" ht="182.25" customHeight="1" x14ac:dyDescent="0.55000000000000004">
      <c r="A139" s="139" t="s">
        <v>1539</v>
      </c>
      <c r="B139" s="140"/>
      <c r="C139" s="142"/>
      <c r="D139" s="141" t="s">
        <v>637</v>
      </c>
      <c r="E139" s="142" t="s">
        <v>1540</v>
      </c>
      <c r="F139" s="157" t="s">
        <v>638</v>
      </c>
      <c r="G139" s="142"/>
      <c r="H139" s="142"/>
      <c r="I139" s="141"/>
      <c r="J139" s="141"/>
      <c r="K139" s="141"/>
      <c r="L139" s="140" t="s">
        <v>953</v>
      </c>
      <c r="M139" s="142" t="s">
        <v>1434</v>
      </c>
      <c r="N139" s="142" t="s">
        <v>1435</v>
      </c>
      <c r="O139" s="142" t="s">
        <v>1436</v>
      </c>
      <c r="P139" s="142" t="s">
        <v>1437</v>
      </c>
      <c r="Q139" s="142" t="s">
        <v>1438</v>
      </c>
      <c r="R139" s="142" t="s">
        <v>1439</v>
      </c>
      <c r="S139" s="142"/>
      <c r="T139" s="140"/>
      <c r="U139" s="140"/>
      <c r="V139" s="140"/>
      <c r="W139" s="140"/>
      <c r="X139" s="140"/>
      <c r="Y139" s="342"/>
      <c r="Z139" s="148"/>
      <c r="AB139" s="149"/>
      <c r="AC139" s="148"/>
      <c r="AD139" s="148"/>
      <c r="AE139" s="148"/>
      <c r="AF139" s="148"/>
      <c r="AG139" s="150"/>
      <c r="AH139" s="148"/>
      <c r="AI139" s="148"/>
      <c r="AJ139" s="148"/>
      <c r="AK139" s="148"/>
      <c r="AP139" s="150"/>
    </row>
    <row r="140" spans="1:42" ht="90" customHeight="1" x14ac:dyDescent="0.55000000000000004">
      <c r="A140" s="139" t="s">
        <v>1541</v>
      </c>
      <c r="B140" s="140"/>
      <c r="C140" s="141"/>
      <c r="D140" s="141" t="s">
        <v>637</v>
      </c>
      <c r="E140" s="142" t="s">
        <v>1542</v>
      </c>
      <c r="F140" s="157" t="s">
        <v>638</v>
      </c>
      <c r="G140" s="142"/>
      <c r="H140" s="142"/>
      <c r="I140" s="141"/>
      <c r="J140" s="141"/>
      <c r="K140" s="141"/>
      <c r="L140" s="140" t="s">
        <v>997</v>
      </c>
      <c r="M140" s="142" t="s">
        <v>998</v>
      </c>
      <c r="N140" s="142" t="s">
        <v>999</v>
      </c>
      <c r="O140" s="142" t="s">
        <v>1000</v>
      </c>
      <c r="P140" s="142" t="s">
        <v>1001</v>
      </c>
      <c r="Q140" s="142" t="s">
        <v>1002</v>
      </c>
      <c r="R140" s="142" t="s">
        <v>1003</v>
      </c>
      <c r="S140" s="142"/>
      <c r="T140" s="140"/>
      <c r="U140" s="140"/>
      <c r="V140" s="140"/>
      <c r="W140" s="140"/>
      <c r="X140" s="140"/>
      <c r="Y140" s="342"/>
      <c r="Z140" s="148"/>
      <c r="AB140" s="149"/>
      <c r="AC140" s="148"/>
      <c r="AD140" s="148"/>
      <c r="AE140" s="148"/>
      <c r="AF140" s="148"/>
      <c r="AG140" s="150"/>
      <c r="AH140" s="148"/>
      <c r="AI140" s="148"/>
      <c r="AJ140" s="148"/>
      <c r="AK140" s="148"/>
      <c r="AP140" s="150"/>
    </row>
    <row r="141" spans="1:42" ht="79.900000000000006" customHeight="1" x14ac:dyDescent="0.55000000000000004">
      <c r="A141" s="1" t="s">
        <v>1543</v>
      </c>
      <c r="B141" s="140"/>
      <c r="C141" s="142"/>
      <c r="D141" s="142" t="s">
        <v>637</v>
      </c>
      <c r="E141" s="142" t="s">
        <v>1505</v>
      </c>
      <c r="F141" s="157" t="s">
        <v>638</v>
      </c>
      <c r="G141" s="142"/>
      <c r="H141" s="142"/>
      <c r="I141" s="142"/>
      <c r="J141" s="142"/>
      <c r="K141" s="142"/>
      <c r="L141" s="142" t="s">
        <v>1096</v>
      </c>
      <c r="M141" s="140" t="s">
        <v>1097</v>
      </c>
      <c r="N141" s="142" t="s">
        <v>1098</v>
      </c>
      <c r="O141" s="142" t="s">
        <v>1099</v>
      </c>
      <c r="P141" s="142" t="s">
        <v>1100</v>
      </c>
      <c r="Q141" s="142" t="s">
        <v>1101</v>
      </c>
      <c r="R141" s="142" t="s">
        <v>1102</v>
      </c>
      <c r="S141" s="142"/>
      <c r="T141" s="140"/>
      <c r="U141" s="140"/>
      <c r="V141" s="140"/>
      <c r="W141" s="140"/>
      <c r="X141" s="140"/>
      <c r="Y141" s="342"/>
      <c r="Z141" s="148"/>
      <c r="AB141" s="149"/>
      <c r="AC141" s="148"/>
      <c r="AD141" s="148"/>
      <c r="AE141" s="148"/>
      <c r="AF141" s="148"/>
      <c r="AG141" s="162"/>
      <c r="AH141" s="148"/>
      <c r="AI141" s="148"/>
      <c r="AJ141" s="148"/>
      <c r="AK141" s="148"/>
      <c r="AP141" s="162"/>
    </row>
    <row r="142" spans="1:42" ht="102.75" customHeight="1" x14ac:dyDescent="0.55000000000000004">
      <c r="A142" s="1" t="s">
        <v>1544</v>
      </c>
      <c r="B142" s="140"/>
      <c r="C142" s="142"/>
      <c r="D142" s="141" t="s">
        <v>637</v>
      </c>
      <c r="E142" s="142" t="s">
        <v>1545</v>
      </c>
      <c r="F142" s="157" t="s">
        <v>638</v>
      </c>
      <c r="G142" s="142"/>
      <c r="H142" s="142"/>
      <c r="I142" s="142"/>
      <c r="J142" s="343"/>
      <c r="K142" s="142"/>
      <c r="L142" s="142" t="s">
        <v>1104</v>
      </c>
      <c r="M142" s="142" t="s">
        <v>1105</v>
      </c>
      <c r="N142" s="142" t="s">
        <v>1106</v>
      </c>
      <c r="O142" s="142" t="s">
        <v>1107</v>
      </c>
      <c r="P142" s="142" t="s">
        <v>1108</v>
      </c>
      <c r="Q142" s="142" t="s">
        <v>1109</v>
      </c>
      <c r="R142" s="142" t="s">
        <v>1110</v>
      </c>
      <c r="S142" s="142"/>
      <c r="T142" s="140"/>
      <c r="U142" s="140"/>
      <c r="V142" s="140"/>
      <c r="W142" s="140"/>
      <c r="X142" s="140"/>
      <c r="Y142" s="342"/>
      <c r="Z142" s="148"/>
      <c r="AB142" s="149"/>
      <c r="AC142" s="148"/>
      <c r="AD142" s="148"/>
      <c r="AE142" s="148"/>
      <c r="AF142" s="148"/>
      <c r="AG142" s="162"/>
      <c r="AH142" s="148"/>
      <c r="AI142" s="148"/>
      <c r="AJ142" s="148"/>
      <c r="AK142" s="148"/>
      <c r="AP142" s="162"/>
    </row>
    <row r="143" spans="1:42" ht="59.25" customHeight="1" x14ac:dyDescent="0.55000000000000004">
      <c r="A143" s="1" t="s">
        <v>1546</v>
      </c>
      <c r="B143" s="140"/>
      <c r="C143" s="142"/>
      <c r="D143" s="141" t="s">
        <v>637</v>
      </c>
      <c r="E143" s="142" t="s">
        <v>1545</v>
      </c>
      <c r="F143" s="157" t="s">
        <v>638</v>
      </c>
      <c r="G143" s="142"/>
      <c r="H143" s="142"/>
      <c r="I143" s="142"/>
      <c r="J143" s="142"/>
      <c r="K143" s="142"/>
      <c r="L143" s="142" t="s">
        <v>1104</v>
      </c>
      <c r="M143" s="140" t="s">
        <v>1112</v>
      </c>
      <c r="N143" s="142" t="s">
        <v>1113</v>
      </c>
      <c r="O143" s="142" t="s">
        <v>1114</v>
      </c>
      <c r="P143" s="142" t="s">
        <v>1115</v>
      </c>
      <c r="Q143" s="142" t="s">
        <v>1116</v>
      </c>
      <c r="R143" s="142" t="s">
        <v>1117</v>
      </c>
      <c r="S143" s="142"/>
      <c r="T143" s="140"/>
      <c r="U143" s="140"/>
      <c r="V143" s="140"/>
      <c r="W143" s="140"/>
      <c r="X143" s="140"/>
      <c r="Y143" s="342"/>
      <c r="Z143" s="148"/>
      <c r="AB143" s="149"/>
      <c r="AC143" s="148"/>
      <c r="AD143" s="148"/>
      <c r="AE143" s="148"/>
      <c r="AF143" s="148"/>
      <c r="AG143" s="162"/>
      <c r="AH143" s="148"/>
      <c r="AI143" s="148"/>
      <c r="AJ143" s="148"/>
      <c r="AK143" s="148"/>
      <c r="AP143" s="162"/>
    </row>
    <row r="144" spans="1:42" ht="81" customHeight="1" x14ac:dyDescent="0.55000000000000004">
      <c r="A144" s="1" t="s">
        <v>1547</v>
      </c>
      <c r="B144" s="140"/>
      <c r="C144" s="142"/>
      <c r="D144" s="141" t="s">
        <v>637</v>
      </c>
      <c r="E144" s="142" t="s">
        <v>1505</v>
      </c>
      <c r="F144" s="157" t="s">
        <v>638</v>
      </c>
      <c r="G144" s="142"/>
      <c r="H144" s="142"/>
      <c r="I144" s="142"/>
      <c r="J144" s="142"/>
      <c r="K144" s="142"/>
      <c r="L144" s="142" t="s">
        <v>1104</v>
      </c>
      <c r="M144" s="140" t="s">
        <v>1126</v>
      </c>
      <c r="N144" s="142" t="s">
        <v>1127</v>
      </c>
      <c r="O144" s="142" t="s">
        <v>1107</v>
      </c>
      <c r="P144" s="142" t="s">
        <v>1128</v>
      </c>
      <c r="Q144" s="142" t="s">
        <v>1129</v>
      </c>
      <c r="R144" s="142" t="s">
        <v>1130</v>
      </c>
      <c r="S144" s="142"/>
      <c r="T144" s="140"/>
      <c r="U144" s="140"/>
      <c r="V144" s="140"/>
      <c r="W144" s="140"/>
      <c r="X144" s="140"/>
      <c r="Y144" s="342"/>
      <c r="Z144" s="148"/>
      <c r="AB144" s="149"/>
      <c r="AC144" s="148"/>
      <c r="AD144" s="148"/>
      <c r="AE144" s="148"/>
      <c r="AF144" s="148"/>
      <c r="AG144" s="162"/>
      <c r="AH144" s="148"/>
      <c r="AI144" s="148"/>
      <c r="AJ144" s="148"/>
      <c r="AK144" s="148"/>
      <c r="AP144" s="162"/>
    </row>
    <row r="145" spans="1:42" ht="128.25" customHeight="1" x14ac:dyDescent="0.55000000000000004">
      <c r="A145" s="1" t="s">
        <v>1548</v>
      </c>
      <c r="B145" s="140"/>
      <c r="C145" s="142"/>
      <c r="D145" s="141" t="s">
        <v>637</v>
      </c>
      <c r="E145" s="142" t="s">
        <v>1505</v>
      </c>
      <c r="F145" s="157" t="s">
        <v>638</v>
      </c>
      <c r="G145" s="142"/>
      <c r="H145" s="142"/>
      <c r="I145" s="142"/>
      <c r="J145" s="142"/>
      <c r="K145" s="142"/>
      <c r="L145" s="142" t="s">
        <v>977</v>
      </c>
      <c r="M145" s="140" t="s">
        <v>978</v>
      </c>
      <c r="N145" s="142" t="s">
        <v>1145</v>
      </c>
      <c r="O145" s="142" t="s">
        <v>1146</v>
      </c>
      <c r="P145" s="142" t="s">
        <v>1147</v>
      </c>
      <c r="Q145" s="142" t="s">
        <v>1148</v>
      </c>
      <c r="R145" s="142" t="s">
        <v>1149</v>
      </c>
      <c r="S145" s="142"/>
      <c r="T145" s="140"/>
      <c r="U145" s="140"/>
      <c r="V145" s="140"/>
      <c r="W145" s="140"/>
      <c r="X145" s="140"/>
      <c r="Y145" s="342"/>
      <c r="Z145" s="148"/>
      <c r="AB145" s="149"/>
      <c r="AC145" s="148"/>
      <c r="AD145" s="148"/>
      <c r="AE145" s="148"/>
      <c r="AF145" s="148"/>
      <c r="AG145" s="162"/>
      <c r="AH145" s="148"/>
      <c r="AI145" s="148"/>
      <c r="AJ145" s="148"/>
      <c r="AK145" s="148"/>
      <c r="AP145" s="162"/>
    </row>
    <row r="146" spans="1:42" ht="127.5" customHeight="1" x14ac:dyDescent="0.55000000000000004">
      <c r="A146" s="1" t="s">
        <v>1549</v>
      </c>
      <c r="B146" s="140"/>
      <c r="C146" s="142"/>
      <c r="D146" s="141" t="s">
        <v>637</v>
      </c>
      <c r="E146" s="142" t="s">
        <v>1505</v>
      </c>
      <c r="F146" s="157" t="s">
        <v>638</v>
      </c>
      <c r="G146" s="142"/>
      <c r="H146" s="142"/>
      <c r="I146" s="142"/>
      <c r="J146" s="142"/>
      <c r="K146" s="142"/>
      <c r="L146" s="142" t="s">
        <v>977</v>
      </c>
      <c r="M146" s="140" t="s">
        <v>978</v>
      </c>
      <c r="N146" s="142" t="s">
        <v>1151</v>
      </c>
      <c r="O146" s="142" t="s">
        <v>1146</v>
      </c>
      <c r="P146" s="142" t="s">
        <v>1152</v>
      </c>
      <c r="Q146" s="142" t="s">
        <v>1153</v>
      </c>
      <c r="R146" s="142" t="s">
        <v>1154</v>
      </c>
      <c r="S146" s="142"/>
      <c r="T146" s="140"/>
      <c r="U146" s="140"/>
      <c r="V146" s="140"/>
      <c r="W146" s="140"/>
      <c r="X146" s="140"/>
      <c r="Y146" s="342"/>
      <c r="Z146" s="148"/>
      <c r="AB146" s="149"/>
      <c r="AC146" s="148"/>
      <c r="AD146" s="148"/>
      <c r="AE146" s="148"/>
      <c r="AF146" s="148"/>
      <c r="AG146" s="162"/>
      <c r="AH146" s="148"/>
      <c r="AI146" s="148"/>
      <c r="AJ146" s="148"/>
      <c r="AK146" s="148"/>
      <c r="AP146" s="162"/>
    </row>
    <row r="147" spans="1:42" ht="245.25" customHeight="1" x14ac:dyDescent="0.55000000000000004">
      <c r="A147" s="1" t="s">
        <v>1550</v>
      </c>
      <c r="B147" s="140"/>
      <c r="C147" s="142"/>
      <c r="D147" s="141" t="s">
        <v>637</v>
      </c>
      <c r="E147" s="142" t="s">
        <v>1505</v>
      </c>
      <c r="F147" s="157" t="s">
        <v>638</v>
      </c>
      <c r="G147" s="142"/>
      <c r="H147" s="142"/>
      <c r="I147" s="142"/>
      <c r="J147" s="142"/>
      <c r="K147" s="142"/>
      <c r="L147" s="142" t="s">
        <v>977</v>
      </c>
      <c r="M147" s="142" t="s">
        <v>1442</v>
      </c>
      <c r="N147" s="142" t="s">
        <v>1443</v>
      </c>
      <c r="O147" s="142" t="s">
        <v>1444</v>
      </c>
      <c r="P147" s="142" t="s">
        <v>1551</v>
      </c>
      <c r="Q147" s="142" t="s">
        <v>1446</v>
      </c>
      <c r="R147" s="142" t="s">
        <v>1447</v>
      </c>
      <c r="S147" s="142"/>
      <c r="T147" s="140"/>
      <c r="U147" s="140"/>
      <c r="V147" s="140"/>
      <c r="W147" s="140"/>
      <c r="X147" s="140"/>
      <c r="Y147" s="342"/>
      <c r="Z147" s="148"/>
      <c r="AB147" s="149"/>
      <c r="AC147" s="148"/>
      <c r="AD147" s="148"/>
      <c r="AE147" s="148"/>
      <c r="AF147" s="148"/>
      <c r="AG147" s="162"/>
      <c r="AH147" s="148"/>
      <c r="AI147" s="148"/>
      <c r="AJ147" s="148"/>
      <c r="AK147" s="148"/>
      <c r="AP147" s="162"/>
    </row>
    <row r="148" spans="1:42" ht="147.75" customHeight="1" x14ac:dyDescent="0.55000000000000004">
      <c r="A148" s="1">
        <v>147</v>
      </c>
      <c r="B148" s="140"/>
      <c r="C148" s="142"/>
      <c r="D148" s="141" t="s">
        <v>637</v>
      </c>
      <c r="E148" s="142" t="s">
        <v>1505</v>
      </c>
      <c r="F148" s="157" t="s">
        <v>638</v>
      </c>
      <c r="G148" s="142"/>
      <c r="H148" s="142"/>
      <c r="I148" s="142"/>
      <c r="J148" s="142"/>
      <c r="K148" s="142"/>
      <c r="L148" s="142" t="s">
        <v>1087</v>
      </c>
      <c r="M148" s="140" t="s">
        <v>1162</v>
      </c>
      <c r="N148" s="142" t="s">
        <v>1163</v>
      </c>
      <c r="O148" s="142" t="s">
        <v>1164</v>
      </c>
      <c r="P148" s="142" t="s">
        <v>1165</v>
      </c>
      <c r="Q148" s="142" t="s">
        <v>1166</v>
      </c>
      <c r="R148" s="142" t="s">
        <v>1167</v>
      </c>
      <c r="S148" s="142"/>
      <c r="T148" s="140"/>
      <c r="U148" s="140"/>
      <c r="V148" s="140"/>
      <c r="W148" s="140"/>
      <c r="X148" s="140"/>
      <c r="Y148" s="342"/>
      <c r="Z148" s="148"/>
      <c r="AB148" s="149"/>
      <c r="AC148" s="148"/>
      <c r="AD148" s="148"/>
      <c r="AE148" s="148"/>
      <c r="AF148" s="148"/>
      <c r="AG148" s="162"/>
      <c r="AH148" s="148"/>
      <c r="AI148" s="148"/>
      <c r="AJ148" s="148"/>
      <c r="AK148" s="148"/>
      <c r="AP148" s="162"/>
    </row>
    <row r="149" spans="1:42" ht="135.75" customHeight="1" x14ac:dyDescent="0.55000000000000004">
      <c r="A149" s="1">
        <v>151</v>
      </c>
      <c r="B149" s="140"/>
      <c r="C149" s="142"/>
      <c r="D149" s="141" t="s">
        <v>637</v>
      </c>
      <c r="E149" s="142" t="s">
        <v>1552</v>
      </c>
      <c r="F149" s="157" t="s">
        <v>638</v>
      </c>
      <c r="G149" s="142"/>
      <c r="H149" s="142"/>
      <c r="I149" s="142"/>
      <c r="J149" s="142"/>
      <c r="K149" s="142"/>
      <c r="L149" s="142" t="s">
        <v>160</v>
      </c>
      <c r="M149" s="140" t="s">
        <v>1055</v>
      </c>
      <c r="N149" s="142" t="s">
        <v>1186</v>
      </c>
      <c r="O149" s="142" t="s">
        <v>1187</v>
      </c>
      <c r="P149" s="142" t="s">
        <v>1188</v>
      </c>
      <c r="Q149" s="142" t="s">
        <v>1189</v>
      </c>
      <c r="R149" s="142" t="s">
        <v>1190</v>
      </c>
      <c r="S149" s="142"/>
      <c r="T149" s="140"/>
      <c r="U149" s="140"/>
      <c r="V149" s="140"/>
      <c r="W149" s="140"/>
      <c r="X149" s="140"/>
      <c r="Y149" s="342"/>
      <c r="Z149" s="148"/>
      <c r="AB149" s="149"/>
      <c r="AC149" s="148"/>
      <c r="AD149" s="148"/>
      <c r="AE149" s="148"/>
      <c r="AF149" s="148"/>
      <c r="AG149" s="162"/>
      <c r="AH149" s="148"/>
      <c r="AI149" s="148"/>
      <c r="AJ149" s="148"/>
      <c r="AK149" s="148"/>
      <c r="AP149" s="162"/>
    </row>
    <row r="150" spans="1:42" ht="53.25" customHeight="1" x14ac:dyDescent="0.55000000000000004">
      <c r="A150" s="1" t="s">
        <v>1553</v>
      </c>
      <c r="B150" s="140"/>
      <c r="C150" s="142"/>
      <c r="D150" s="141" t="s">
        <v>637</v>
      </c>
      <c r="E150" s="142" t="s">
        <v>1552</v>
      </c>
      <c r="F150" s="157" t="s">
        <v>638</v>
      </c>
      <c r="G150" s="142"/>
      <c r="H150" s="142"/>
      <c r="I150" s="142"/>
      <c r="J150" s="142"/>
      <c r="K150" s="142"/>
      <c r="L150" s="142" t="s">
        <v>160</v>
      </c>
      <c r="M150" s="140" t="s">
        <v>1207</v>
      </c>
      <c r="N150" s="142" t="s">
        <v>1218</v>
      </c>
      <c r="O150" s="142" t="s">
        <v>1219</v>
      </c>
      <c r="P150" s="142" t="s">
        <v>1220</v>
      </c>
      <c r="Q150" s="1" t="s">
        <v>1221</v>
      </c>
      <c r="R150" s="142" t="s">
        <v>1222</v>
      </c>
      <c r="S150" s="142"/>
      <c r="T150" s="140"/>
      <c r="U150" s="140"/>
      <c r="V150" s="140"/>
      <c r="W150" s="140"/>
      <c r="X150" s="140"/>
      <c r="Y150" s="342"/>
      <c r="Z150" s="148"/>
      <c r="AB150" s="149"/>
      <c r="AC150" s="148"/>
      <c r="AD150" s="148"/>
      <c r="AE150" s="148"/>
      <c r="AF150" s="148"/>
      <c r="AG150" s="162"/>
      <c r="AH150" s="148"/>
      <c r="AI150" s="148"/>
      <c r="AJ150" s="148"/>
      <c r="AK150" s="148"/>
      <c r="AP150" s="162"/>
    </row>
    <row r="151" spans="1:42" ht="112.5" customHeight="1" x14ac:dyDescent="0.55000000000000004">
      <c r="A151" s="1" t="s">
        <v>1554</v>
      </c>
      <c r="B151" s="140"/>
      <c r="C151" s="142"/>
      <c r="D151" s="141" t="s">
        <v>637</v>
      </c>
      <c r="E151" s="142" t="s">
        <v>1505</v>
      </c>
      <c r="F151" s="157" t="s">
        <v>638</v>
      </c>
      <c r="G151" s="142"/>
      <c r="H151" s="142"/>
      <c r="I151" s="142"/>
      <c r="J151" s="142"/>
      <c r="K151" s="142"/>
      <c r="L151" s="142" t="s">
        <v>1087</v>
      </c>
      <c r="M151" s="140" t="s">
        <v>1449</v>
      </c>
      <c r="N151" s="142" t="s">
        <v>1555</v>
      </c>
      <c r="O151" s="142" t="s">
        <v>1556</v>
      </c>
      <c r="P151" s="142" t="s">
        <v>1557</v>
      </c>
      <c r="Q151" s="142" t="s">
        <v>1558</v>
      </c>
      <c r="R151" s="142" t="s">
        <v>1559</v>
      </c>
      <c r="S151" s="142"/>
      <c r="T151" s="140"/>
      <c r="U151" s="140"/>
      <c r="V151" s="140"/>
      <c r="W151" s="140"/>
      <c r="X151" s="140"/>
      <c r="Y151" s="342"/>
      <c r="Z151" s="148"/>
      <c r="AB151" s="149"/>
      <c r="AC151" s="148"/>
      <c r="AD151" s="148"/>
      <c r="AE151" s="148"/>
      <c r="AF151" s="148"/>
      <c r="AG151" s="162"/>
      <c r="AH151" s="148"/>
      <c r="AI151" s="148"/>
      <c r="AJ151" s="148"/>
      <c r="AK151" s="148"/>
      <c r="AP151" s="162"/>
    </row>
    <row r="152" spans="1:42" ht="122.25" customHeight="1" x14ac:dyDescent="0.55000000000000004">
      <c r="A152" s="1" t="s">
        <v>1560</v>
      </c>
      <c r="B152" s="140"/>
      <c r="C152" s="142"/>
      <c r="D152" s="141" t="s">
        <v>637</v>
      </c>
      <c r="E152" s="142" t="s">
        <v>1505</v>
      </c>
      <c r="F152" s="157" t="s">
        <v>638</v>
      </c>
      <c r="G152" s="142"/>
      <c r="H152" s="142"/>
      <c r="I152" s="142"/>
      <c r="J152" s="142"/>
      <c r="K152" s="142"/>
      <c r="L152" s="142" t="s">
        <v>1087</v>
      </c>
      <c r="M152" s="140" t="s">
        <v>1449</v>
      </c>
      <c r="N152" s="142" t="s">
        <v>1450</v>
      </c>
      <c r="O152" s="142" t="s">
        <v>1451</v>
      </c>
      <c r="P152" s="142" t="s">
        <v>1452</v>
      </c>
      <c r="Q152" s="142" t="s">
        <v>1453</v>
      </c>
      <c r="R152" s="142" t="s">
        <v>1228</v>
      </c>
      <c r="S152" s="142"/>
      <c r="T152" s="140"/>
      <c r="U152" s="140"/>
      <c r="V152" s="140"/>
      <c r="W152" s="347"/>
      <c r="X152" s="347"/>
      <c r="Y152" s="348"/>
      <c r="Z152" s="148"/>
      <c r="AB152" s="149"/>
      <c r="AC152" s="148"/>
      <c r="AD152" s="148"/>
      <c r="AE152" s="148"/>
      <c r="AF152" s="148"/>
      <c r="AG152" s="162"/>
      <c r="AH152" s="148"/>
      <c r="AI152" s="148"/>
      <c r="AJ152" s="148"/>
      <c r="AK152" s="148"/>
      <c r="AP152" s="162"/>
    </row>
    <row r="153" spans="1:42" ht="84.65" customHeight="1" x14ac:dyDescent="0.55000000000000004">
      <c r="A153" s="1" t="s">
        <v>1561</v>
      </c>
      <c r="B153" s="140"/>
      <c r="C153" s="142"/>
      <c r="D153" s="141" t="s">
        <v>637</v>
      </c>
      <c r="E153" s="142" t="s">
        <v>1505</v>
      </c>
      <c r="F153" s="157" t="s">
        <v>638</v>
      </c>
      <c r="G153" s="142"/>
      <c r="H153" s="142"/>
      <c r="I153" s="142"/>
      <c r="J153" s="142"/>
      <c r="K153" s="142"/>
      <c r="L153" s="142" t="s">
        <v>1087</v>
      </c>
      <c r="M153" s="140" t="s">
        <v>1162</v>
      </c>
      <c r="N153" s="142" t="s">
        <v>1230</v>
      </c>
      <c r="O153" s="142" t="s">
        <v>1231</v>
      </c>
      <c r="P153" s="142" t="s">
        <v>1232</v>
      </c>
      <c r="Q153" s="142" t="s">
        <v>1233</v>
      </c>
      <c r="R153" s="142" t="s">
        <v>1234</v>
      </c>
      <c r="S153" s="142"/>
      <c r="T153" s="140"/>
      <c r="U153" s="140"/>
      <c r="V153" s="140"/>
      <c r="W153" s="349"/>
      <c r="X153" s="349"/>
      <c r="Y153" s="350"/>
      <c r="Z153" s="148"/>
      <c r="AB153" s="149"/>
      <c r="AC153" s="148"/>
      <c r="AD153" s="148"/>
      <c r="AE153" s="148"/>
      <c r="AF153" s="148"/>
      <c r="AG153" s="162"/>
      <c r="AH153" s="148"/>
      <c r="AI153" s="148"/>
      <c r="AJ153" s="148"/>
      <c r="AK153" s="148"/>
      <c r="AP153" s="162"/>
    </row>
    <row r="154" spans="1:42" s="351" customFormat="1" ht="105.65" customHeight="1" x14ac:dyDescent="0.55000000000000004">
      <c r="A154" s="1" t="s">
        <v>1562</v>
      </c>
      <c r="B154" s="140"/>
      <c r="C154" s="142"/>
      <c r="D154" s="141" t="s">
        <v>637</v>
      </c>
      <c r="E154" s="142" t="s">
        <v>1505</v>
      </c>
      <c r="F154" s="157" t="s">
        <v>638</v>
      </c>
      <c r="G154" s="142"/>
      <c r="H154" s="142"/>
      <c r="I154" s="142"/>
      <c r="J154" s="142"/>
      <c r="K154" s="142"/>
      <c r="L154" s="142" t="s">
        <v>1087</v>
      </c>
      <c r="M154" s="140" t="s">
        <v>1162</v>
      </c>
      <c r="N154" s="142" t="s">
        <v>1236</v>
      </c>
      <c r="O154" s="142" t="s">
        <v>1237</v>
      </c>
      <c r="P154" s="142" t="s">
        <v>1238</v>
      </c>
      <c r="Q154" s="142" t="s">
        <v>1239</v>
      </c>
      <c r="R154" s="142" t="s">
        <v>1228</v>
      </c>
      <c r="S154" s="142"/>
      <c r="T154" s="140"/>
      <c r="U154" s="140"/>
      <c r="V154" s="140"/>
      <c r="W154" s="140"/>
      <c r="X154" s="140"/>
      <c r="Y154" s="342"/>
      <c r="Z154" s="148"/>
      <c r="AA154" s="129"/>
      <c r="AB154" s="149"/>
      <c r="AC154" s="148"/>
      <c r="AD154" s="148"/>
      <c r="AE154" s="148"/>
      <c r="AF154" s="148"/>
      <c r="AG154" s="162"/>
      <c r="AH154" s="148"/>
      <c r="AI154" s="148"/>
      <c r="AJ154" s="148"/>
      <c r="AK154" s="148"/>
      <c r="AL154" s="129"/>
      <c r="AM154" s="129"/>
      <c r="AN154" s="129"/>
      <c r="AO154" s="129"/>
      <c r="AP154" s="162"/>
    </row>
    <row r="155" spans="1:42" s="351" customFormat="1" ht="140.25" customHeight="1" x14ac:dyDescent="0.55000000000000004">
      <c r="A155" s="1" t="s">
        <v>1563</v>
      </c>
      <c r="B155" s="140"/>
      <c r="C155" s="142"/>
      <c r="D155" s="141" t="s">
        <v>637</v>
      </c>
      <c r="E155" s="142" t="s">
        <v>1505</v>
      </c>
      <c r="F155" s="157" t="s">
        <v>638</v>
      </c>
      <c r="G155" s="142"/>
      <c r="H155" s="142"/>
      <c r="I155" s="142"/>
      <c r="J155" s="142"/>
      <c r="K155" s="142"/>
      <c r="L155" s="142" t="s">
        <v>1087</v>
      </c>
      <c r="M155" s="140" t="s">
        <v>1162</v>
      </c>
      <c r="N155" s="142" t="s">
        <v>1241</v>
      </c>
      <c r="O155" s="142" t="s">
        <v>1242</v>
      </c>
      <c r="P155" s="142" t="s">
        <v>1243</v>
      </c>
      <c r="Q155" s="142" t="s">
        <v>1244</v>
      </c>
      <c r="R155" s="142" t="s">
        <v>1228</v>
      </c>
      <c r="S155" s="142"/>
      <c r="T155" s="140"/>
      <c r="U155" s="140"/>
      <c r="V155" s="140"/>
      <c r="W155" s="140"/>
      <c r="X155" s="140"/>
      <c r="Y155" s="342"/>
      <c r="Z155" s="148"/>
      <c r="AA155" s="129"/>
      <c r="AB155" s="149"/>
      <c r="AC155" s="148"/>
      <c r="AD155" s="148"/>
      <c r="AE155" s="148"/>
      <c r="AF155" s="148"/>
      <c r="AG155" s="162"/>
      <c r="AH155" s="148"/>
      <c r="AI155" s="148"/>
      <c r="AJ155" s="148"/>
      <c r="AK155" s="148"/>
      <c r="AL155" s="129"/>
      <c r="AM155" s="129"/>
      <c r="AN155" s="129"/>
      <c r="AO155" s="129"/>
      <c r="AP155" s="162"/>
    </row>
    <row r="156" spans="1:42" s="351" customFormat="1" ht="138.75" customHeight="1" x14ac:dyDescent="0.55000000000000004">
      <c r="A156" s="1">
        <v>166</v>
      </c>
      <c r="B156" s="140"/>
      <c r="C156" s="142"/>
      <c r="D156" s="141" t="s">
        <v>637</v>
      </c>
      <c r="E156" s="142" t="s">
        <v>1564</v>
      </c>
      <c r="F156" s="157" t="s">
        <v>638</v>
      </c>
      <c r="G156" s="142"/>
      <c r="H156" s="142"/>
      <c r="I156" s="142"/>
      <c r="J156" s="142"/>
      <c r="K156" s="142"/>
      <c r="L156" s="142" t="s">
        <v>1096</v>
      </c>
      <c r="M156" s="140" t="s">
        <v>1565</v>
      </c>
      <c r="N156" s="142" t="s">
        <v>1566</v>
      </c>
      <c r="O156" s="142" t="s">
        <v>1567</v>
      </c>
      <c r="P156" s="142" t="s">
        <v>1568</v>
      </c>
      <c r="Q156" s="142" t="s">
        <v>1569</v>
      </c>
      <c r="R156" s="142" t="s">
        <v>1570</v>
      </c>
      <c r="S156" s="142"/>
      <c r="T156" s="140"/>
      <c r="U156" s="140"/>
      <c r="V156" s="140"/>
      <c r="W156" s="140"/>
      <c r="X156" s="140"/>
      <c r="Y156" s="342"/>
      <c r="Z156" s="148"/>
      <c r="AA156" s="129"/>
      <c r="AB156" s="149"/>
      <c r="AC156" s="148"/>
      <c r="AD156" s="148"/>
      <c r="AE156" s="148"/>
      <c r="AF156" s="148"/>
      <c r="AG156" s="162"/>
      <c r="AH156" s="148"/>
      <c r="AI156" s="148"/>
      <c r="AJ156" s="148"/>
      <c r="AK156" s="148"/>
      <c r="AL156" s="129"/>
      <c r="AM156" s="129"/>
      <c r="AN156" s="129"/>
      <c r="AO156" s="129"/>
      <c r="AP156" s="162"/>
    </row>
    <row r="157" spans="1:42" s="351" customFormat="1" ht="126.75" customHeight="1" x14ac:dyDescent="0.55000000000000004">
      <c r="A157" s="1" t="s">
        <v>1571</v>
      </c>
      <c r="B157" s="140"/>
      <c r="C157" s="142"/>
      <c r="D157" s="141" t="s">
        <v>637</v>
      </c>
      <c r="E157" s="142" t="s">
        <v>1545</v>
      </c>
      <c r="F157" s="157" t="s">
        <v>638</v>
      </c>
      <c r="G157" s="142"/>
      <c r="H157" s="142"/>
      <c r="I157" s="142"/>
      <c r="J157" s="142"/>
      <c r="K157" s="142"/>
      <c r="L157" s="142" t="s">
        <v>160</v>
      </c>
      <c r="M157" s="140" t="s">
        <v>1207</v>
      </c>
      <c r="N157" s="142" t="s">
        <v>1462</v>
      </c>
      <c r="O157" s="142" t="s">
        <v>1463</v>
      </c>
      <c r="P157" s="142" t="s">
        <v>1464</v>
      </c>
      <c r="Q157" s="142" t="s">
        <v>1465</v>
      </c>
      <c r="R157" s="142" t="s">
        <v>1466</v>
      </c>
      <c r="S157" s="142"/>
      <c r="T157" s="140"/>
      <c r="U157" s="140"/>
      <c r="V157" s="140"/>
      <c r="W157" s="140"/>
      <c r="X157" s="140"/>
      <c r="Y157" s="342"/>
      <c r="Z157" s="148"/>
      <c r="AA157" s="129"/>
      <c r="AB157" s="149"/>
      <c r="AC157" s="148"/>
      <c r="AD157" s="148"/>
      <c r="AE157" s="148"/>
      <c r="AF157" s="148"/>
      <c r="AG157" s="162"/>
      <c r="AH157" s="148"/>
      <c r="AI157" s="148"/>
      <c r="AJ157" s="148"/>
      <c r="AK157" s="148"/>
      <c r="AL157" s="129"/>
      <c r="AM157" s="129"/>
      <c r="AN157" s="129"/>
      <c r="AO157" s="129"/>
      <c r="AP157" s="162"/>
    </row>
    <row r="158" spans="1:42" s="351" customFormat="1" ht="76.5" customHeight="1" x14ac:dyDescent="0.55000000000000004">
      <c r="A158" s="1" t="s">
        <v>1572</v>
      </c>
      <c r="B158" s="140"/>
      <c r="C158" s="142"/>
      <c r="D158" s="141" t="s">
        <v>637</v>
      </c>
      <c r="E158" s="142" t="s">
        <v>1545</v>
      </c>
      <c r="F158" s="157" t="s">
        <v>638</v>
      </c>
      <c r="G158" s="142"/>
      <c r="H158" s="142"/>
      <c r="I158" s="142"/>
      <c r="J158" s="142"/>
      <c r="K158" s="142"/>
      <c r="L158" s="142" t="s">
        <v>1318</v>
      </c>
      <c r="M158" s="140" t="s">
        <v>1468</v>
      </c>
      <c r="N158" s="142" t="s">
        <v>1573</v>
      </c>
      <c r="O158" s="142" t="s">
        <v>1574</v>
      </c>
      <c r="P158" s="142" t="s">
        <v>1575</v>
      </c>
      <c r="Q158" s="142" t="s">
        <v>1576</v>
      </c>
      <c r="R158" s="142" t="s">
        <v>1577</v>
      </c>
      <c r="S158" s="142"/>
      <c r="T158" s="140"/>
      <c r="U158" s="140"/>
      <c r="V158" s="140"/>
      <c r="W158" s="140"/>
      <c r="X158" s="140"/>
      <c r="Y158" s="342"/>
      <c r="Z158" s="148"/>
      <c r="AA158" s="129"/>
      <c r="AB158" s="149"/>
      <c r="AC158" s="148"/>
      <c r="AD158" s="148"/>
      <c r="AE158" s="149"/>
      <c r="AF158" s="148"/>
      <c r="AG158" s="162"/>
      <c r="AH158" s="148"/>
      <c r="AI158" s="148"/>
      <c r="AJ158" s="148"/>
      <c r="AK158" s="148"/>
      <c r="AL158" s="129"/>
      <c r="AM158" s="129"/>
      <c r="AN158" s="129"/>
      <c r="AO158" s="129"/>
      <c r="AP158" s="162"/>
    </row>
    <row r="159" spans="1:42" s="351" customFormat="1" ht="112" customHeight="1" x14ac:dyDescent="0.55000000000000004">
      <c r="A159" s="1" t="s">
        <v>1578</v>
      </c>
      <c r="B159" s="140"/>
      <c r="C159" s="142"/>
      <c r="D159" s="141" t="s">
        <v>637</v>
      </c>
      <c r="E159" s="142" t="s">
        <v>1545</v>
      </c>
      <c r="F159" s="157" t="s">
        <v>638</v>
      </c>
      <c r="G159" s="142"/>
      <c r="H159" s="142"/>
      <c r="I159" s="142"/>
      <c r="J159" s="142"/>
      <c r="K159" s="142"/>
      <c r="L159" s="142" t="s">
        <v>1318</v>
      </c>
      <c r="M159" s="140" t="s">
        <v>1319</v>
      </c>
      <c r="N159" s="142" t="s">
        <v>1320</v>
      </c>
      <c r="O159" s="142" t="s">
        <v>1321</v>
      </c>
      <c r="P159" s="142" t="s">
        <v>1322</v>
      </c>
      <c r="Q159" s="142" t="s">
        <v>1323</v>
      </c>
      <c r="R159" s="142" t="s">
        <v>1324</v>
      </c>
      <c r="S159" s="142"/>
      <c r="T159" s="140"/>
      <c r="U159" s="140"/>
      <c r="V159" s="140"/>
      <c r="W159" s="140"/>
      <c r="X159" s="140"/>
      <c r="Y159" s="342"/>
      <c r="Z159" s="148"/>
      <c r="AA159" s="129"/>
      <c r="AB159" s="149"/>
      <c r="AC159" s="148"/>
      <c r="AD159" s="148"/>
      <c r="AE159" s="148"/>
      <c r="AF159" s="148"/>
      <c r="AG159" s="162"/>
      <c r="AH159" s="148"/>
      <c r="AI159" s="148"/>
      <c r="AJ159" s="148"/>
      <c r="AK159" s="148"/>
      <c r="AL159" s="129"/>
      <c r="AM159" s="129"/>
      <c r="AN159" s="129"/>
      <c r="AO159" s="129"/>
      <c r="AP159" s="162"/>
    </row>
    <row r="160" spans="1:42" ht="56.25" customHeight="1" x14ac:dyDescent="0.55000000000000004">
      <c r="A160" s="1" t="s">
        <v>1579</v>
      </c>
      <c r="B160" s="140"/>
      <c r="C160" s="142"/>
      <c r="D160" s="141" t="s">
        <v>637</v>
      </c>
      <c r="E160" s="142" t="s">
        <v>1545</v>
      </c>
      <c r="F160" s="157" t="s">
        <v>638</v>
      </c>
      <c r="G160" s="142"/>
      <c r="H160" s="142"/>
      <c r="I160" s="142"/>
      <c r="J160" s="142"/>
      <c r="K160" s="142"/>
      <c r="L160" s="142" t="s">
        <v>1318</v>
      </c>
      <c r="M160" s="140" t="s">
        <v>1326</v>
      </c>
      <c r="N160" s="142" t="s">
        <v>1327</v>
      </c>
      <c r="O160" s="142" t="s">
        <v>1328</v>
      </c>
      <c r="P160" s="142" t="s">
        <v>1329</v>
      </c>
      <c r="Q160" s="142"/>
      <c r="R160" s="142" t="s">
        <v>1330</v>
      </c>
      <c r="S160" s="142"/>
      <c r="T160" s="140"/>
      <c r="U160" s="140"/>
      <c r="V160" s="140"/>
      <c r="W160" s="140"/>
      <c r="X160" s="140"/>
      <c r="Y160" s="342"/>
      <c r="Z160" s="148"/>
      <c r="AB160" s="149"/>
      <c r="AC160" s="148"/>
      <c r="AD160" s="148"/>
      <c r="AE160" s="148"/>
      <c r="AF160" s="148"/>
      <c r="AG160" s="162"/>
      <c r="AH160" s="148"/>
      <c r="AI160" s="148"/>
      <c r="AJ160" s="148"/>
      <c r="AK160" s="148"/>
      <c r="AP160" s="162"/>
    </row>
    <row r="161" spans="1:42" s="130" customFormat="1" ht="174.75" customHeight="1" x14ac:dyDescent="0.55000000000000004">
      <c r="A161" s="122" t="s">
        <v>1580</v>
      </c>
      <c r="B161" s="352"/>
      <c r="C161" s="353"/>
      <c r="D161" s="354" t="s">
        <v>637</v>
      </c>
      <c r="E161" s="355" t="s">
        <v>1505</v>
      </c>
      <c r="F161" s="164" t="s">
        <v>638</v>
      </c>
      <c r="G161" s="355"/>
      <c r="H161" s="355"/>
      <c r="I161" s="355"/>
      <c r="J161" s="355"/>
      <c r="K161" s="355"/>
      <c r="L161" s="355" t="s">
        <v>1022</v>
      </c>
      <c r="M161" s="352" t="s">
        <v>1332</v>
      </c>
      <c r="N161" s="355" t="s">
        <v>1333</v>
      </c>
      <c r="O161" s="355" t="s">
        <v>1334</v>
      </c>
      <c r="P161" s="355" t="s">
        <v>1335</v>
      </c>
      <c r="Q161" s="355" t="s">
        <v>1336</v>
      </c>
      <c r="R161" s="355" t="s">
        <v>1337</v>
      </c>
      <c r="S161" s="353" t="s">
        <v>1581</v>
      </c>
      <c r="T161" s="352"/>
      <c r="U161" s="352"/>
      <c r="V161" s="352"/>
      <c r="W161" s="352"/>
      <c r="X161" s="352"/>
      <c r="Y161" s="356"/>
      <c r="Z161" s="357"/>
      <c r="AA161" s="358"/>
      <c r="AB161" s="359"/>
      <c r="AC161" s="357"/>
      <c r="AD161" s="357"/>
      <c r="AE161" s="357"/>
      <c r="AF161" s="357"/>
      <c r="AG161" s="360"/>
      <c r="AH161" s="357"/>
      <c r="AI161" s="357"/>
      <c r="AJ161" s="357"/>
      <c r="AK161" s="357"/>
      <c r="AL161" s="358"/>
      <c r="AM161" s="358"/>
      <c r="AN161" s="358"/>
      <c r="AO161" s="358"/>
      <c r="AP161" s="360"/>
    </row>
    <row r="162" spans="1:42" s="351" customFormat="1" ht="221.25" customHeight="1" x14ac:dyDescent="0.55000000000000004">
      <c r="A162" s="1">
        <v>189</v>
      </c>
      <c r="B162" s="140"/>
      <c r="C162" s="142"/>
      <c r="D162" s="141" t="s">
        <v>637</v>
      </c>
      <c r="E162" s="142" t="s">
        <v>1582</v>
      </c>
      <c r="F162" s="157" t="s">
        <v>638</v>
      </c>
      <c r="G162" s="142"/>
      <c r="H162" s="142"/>
      <c r="I162" s="142"/>
      <c r="J162" s="142"/>
      <c r="K162" s="142"/>
      <c r="L162" s="142" t="s">
        <v>977</v>
      </c>
      <c r="M162" s="140" t="s">
        <v>1339</v>
      </c>
      <c r="N162" s="142" t="s">
        <v>1583</v>
      </c>
      <c r="O162" s="142" t="s">
        <v>1584</v>
      </c>
      <c r="P162" s="142" t="s">
        <v>1585</v>
      </c>
      <c r="Q162" s="143" t="s">
        <v>1586</v>
      </c>
      <c r="R162" s="142" t="s">
        <v>1587</v>
      </c>
      <c r="S162" s="142"/>
      <c r="T162" s="140"/>
      <c r="U162" s="140"/>
      <c r="V162" s="140"/>
      <c r="W162" s="140"/>
      <c r="X162" s="140"/>
      <c r="Y162" s="342"/>
      <c r="Z162" s="148"/>
      <c r="AA162" s="129"/>
      <c r="AB162" s="149"/>
      <c r="AC162" s="148"/>
      <c r="AD162" s="148"/>
      <c r="AE162" s="148"/>
      <c r="AF162" s="148"/>
      <c r="AG162" s="162"/>
      <c r="AH162" s="148"/>
      <c r="AI162" s="148"/>
      <c r="AJ162" s="148"/>
      <c r="AK162" s="148"/>
      <c r="AL162" s="129"/>
      <c r="AM162" s="129"/>
      <c r="AN162" s="129"/>
      <c r="AO162" s="129"/>
      <c r="AP162" s="162"/>
    </row>
    <row r="163" spans="1:42" s="351" customFormat="1" ht="130.5" customHeight="1" x14ac:dyDescent="0.55000000000000004">
      <c r="A163" s="1">
        <v>190</v>
      </c>
      <c r="B163" s="140"/>
      <c r="C163" s="142"/>
      <c r="D163" s="141" t="s">
        <v>637</v>
      </c>
      <c r="E163" s="142" t="s">
        <v>1582</v>
      </c>
      <c r="F163" s="157" t="s">
        <v>638</v>
      </c>
      <c r="G163" s="142"/>
      <c r="H163" s="142"/>
      <c r="I163" s="142"/>
      <c r="J163" s="142"/>
      <c r="K163" s="142"/>
      <c r="L163" s="142" t="s">
        <v>977</v>
      </c>
      <c r="M163" s="140" t="s">
        <v>1339</v>
      </c>
      <c r="N163" s="142" t="s">
        <v>1588</v>
      </c>
      <c r="O163" s="142" t="s">
        <v>1589</v>
      </c>
      <c r="P163" s="142" t="s">
        <v>1590</v>
      </c>
      <c r="Q163" s="142" t="s">
        <v>1591</v>
      </c>
      <c r="R163" s="142" t="s">
        <v>1592</v>
      </c>
      <c r="S163" s="142"/>
      <c r="T163" s="140"/>
      <c r="U163" s="140"/>
      <c r="V163" s="140"/>
      <c r="W163" s="140"/>
      <c r="X163" s="140"/>
      <c r="Y163" s="342"/>
      <c r="Z163" s="148"/>
      <c r="AA163" s="129"/>
      <c r="AB163" s="149"/>
      <c r="AC163" s="148"/>
      <c r="AD163" s="148"/>
      <c r="AE163" s="148"/>
      <c r="AF163" s="148"/>
      <c r="AG163" s="162"/>
      <c r="AH163" s="148"/>
      <c r="AI163" s="148"/>
      <c r="AJ163" s="148"/>
      <c r="AK163" s="148"/>
      <c r="AL163" s="129"/>
      <c r="AM163" s="129"/>
      <c r="AN163" s="129"/>
      <c r="AO163" s="129"/>
      <c r="AP163" s="162"/>
    </row>
    <row r="164" spans="1:42" s="351" customFormat="1" ht="184.5" customHeight="1" x14ac:dyDescent="0.55000000000000004">
      <c r="A164" s="1" t="s">
        <v>1593</v>
      </c>
      <c r="B164" s="140"/>
      <c r="C164" s="142"/>
      <c r="D164" s="141" t="s">
        <v>637</v>
      </c>
      <c r="E164" s="142" t="s">
        <v>1545</v>
      </c>
      <c r="F164" s="157" t="s">
        <v>638</v>
      </c>
      <c r="G164" s="142"/>
      <c r="H164" s="142"/>
      <c r="I164" s="142"/>
      <c r="J164" s="142"/>
      <c r="K164" s="142"/>
      <c r="L164" s="142" t="s">
        <v>977</v>
      </c>
      <c r="M164" s="140" t="s">
        <v>1339</v>
      </c>
      <c r="N164" s="142" t="s">
        <v>1340</v>
      </c>
      <c r="O164" s="142" t="s">
        <v>1341</v>
      </c>
      <c r="P164" s="142" t="s">
        <v>1342</v>
      </c>
      <c r="Q164" s="142" t="s">
        <v>1343</v>
      </c>
      <c r="R164" s="142" t="s">
        <v>1344</v>
      </c>
      <c r="S164" s="142"/>
      <c r="T164" s="140"/>
      <c r="U164" s="140"/>
      <c r="V164" s="140"/>
      <c r="W164" s="140"/>
      <c r="X164" s="140"/>
      <c r="Y164" s="342"/>
      <c r="Z164" s="148"/>
      <c r="AA164" s="129"/>
      <c r="AB164" s="149"/>
      <c r="AC164" s="148"/>
      <c r="AD164" s="148"/>
      <c r="AE164" s="148"/>
      <c r="AF164" s="148"/>
      <c r="AG164" s="162"/>
      <c r="AH164" s="148"/>
      <c r="AI164" s="148"/>
      <c r="AJ164" s="148"/>
      <c r="AK164" s="148"/>
      <c r="AL164" s="129"/>
      <c r="AM164" s="129"/>
      <c r="AN164" s="129"/>
      <c r="AO164" s="129"/>
      <c r="AP164" s="162"/>
    </row>
    <row r="165" spans="1:42" s="351" customFormat="1" ht="199.5" customHeight="1" x14ac:dyDescent="0.55000000000000004">
      <c r="A165" s="1" t="s">
        <v>1594</v>
      </c>
      <c r="B165" s="140"/>
      <c r="C165" s="142"/>
      <c r="D165" s="141" t="s">
        <v>637</v>
      </c>
      <c r="E165" s="142" t="s">
        <v>1595</v>
      </c>
      <c r="F165" s="157" t="s">
        <v>638</v>
      </c>
      <c r="G165" s="142"/>
      <c r="H165" s="142"/>
      <c r="I165" s="142"/>
      <c r="J165" s="142"/>
      <c r="K165" s="142"/>
      <c r="L165" s="142" t="s">
        <v>977</v>
      </c>
      <c r="M165" s="140" t="s">
        <v>978</v>
      </c>
      <c r="N165" s="142" t="s">
        <v>1475</v>
      </c>
      <c r="O165" s="142" t="s">
        <v>1476</v>
      </c>
      <c r="P165" s="142" t="s">
        <v>980</v>
      </c>
      <c r="Q165" s="142" t="s">
        <v>1477</v>
      </c>
      <c r="R165" s="142" t="s">
        <v>1478</v>
      </c>
      <c r="S165" s="142"/>
      <c r="T165" s="140"/>
      <c r="U165" s="140"/>
      <c r="V165" s="140"/>
      <c r="W165" s="140"/>
      <c r="X165" s="140"/>
      <c r="Y165" s="342"/>
      <c r="Z165" s="148"/>
      <c r="AA165" s="129"/>
      <c r="AB165" s="149"/>
      <c r="AC165" s="148"/>
      <c r="AD165" s="148"/>
      <c r="AE165" s="148"/>
      <c r="AF165" s="148"/>
      <c r="AG165" s="162"/>
      <c r="AH165" s="148"/>
      <c r="AI165" s="148"/>
      <c r="AJ165" s="148"/>
      <c r="AK165" s="148"/>
      <c r="AL165" s="129"/>
      <c r="AM165" s="129"/>
      <c r="AN165" s="129"/>
      <c r="AO165" s="129"/>
      <c r="AP165" s="162"/>
    </row>
    <row r="166" spans="1:42" s="351" customFormat="1" ht="208.5" customHeight="1" x14ac:dyDescent="0.55000000000000004">
      <c r="A166" s="1" t="s">
        <v>1596</v>
      </c>
      <c r="B166" s="140"/>
      <c r="C166" s="142"/>
      <c r="D166" s="141" t="s">
        <v>637</v>
      </c>
      <c r="E166" s="142" t="s">
        <v>1597</v>
      </c>
      <c r="F166" s="157" t="s">
        <v>638</v>
      </c>
      <c r="G166" s="142"/>
      <c r="H166" s="142"/>
      <c r="I166" s="142"/>
      <c r="J166" s="142"/>
      <c r="K166" s="142"/>
      <c r="L166" s="142" t="s">
        <v>977</v>
      </c>
      <c r="M166" s="142" t="s">
        <v>1480</v>
      </c>
      <c r="N166" s="142" t="s">
        <v>1481</v>
      </c>
      <c r="O166" s="142" t="s">
        <v>1482</v>
      </c>
      <c r="P166" s="142" t="s">
        <v>1483</v>
      </c>
      <c r="Q166" s="143" t="s">
        <v>1484</v>
      </c>
      <c r="R166" s="142" t="s">
        <v>1228</v>
      </c>
      <c r="S166" s="142"/>
      <c r="T166" s="140"/>
      <c r="U166" s="140"/>
      <c r="V166" s="140"/>
      <c r="W166" s="140"/>
      <c r="X166" s="140"/>
      <c r="Y166" s="342"/>
      <c r="Z166" s="148"/>
      <c r="AA166" s="129"/>
      <c r="AB166" s="149"/>
      <c r="AC166" s="148"/>
      <c r="AD166" s="148"/>
      <c r="AE166" s="148"/>
      <c r="AF166" s="148"/>
      <c r="AG166" s="162"/>
      <c r="AH166" s="148"/>
      <c r="AI166" s="148"/>
      <c r="AJ166" s="148"/>
      <c r="AK166" s="148"/>
      <c r="AL166" s="129"/>
      <c r="AM166" s="129"/>
      <c r="AN166" s="129"/>
      <c r="AO166" s="129"/>
      <c r="AP166" s="162"/>
    </row>
    <row r="167" spans="1:42" ht="115.5" customHeight="1" x14ac:dyDescent="0.55000000000000004">
      <c r="A167" s="1" t="s">
        <v>1598</v>
      </c>
      <c r="B167" s="140"/>
      <c r="C167" s="142"/>
      <c r="D167" s="141" t="s">
        <v>637</v>
      </c>
      <c r="E167" s="142" t="s">
        <v>1545</v>
      </c>
      <c r="F167" s="157" t="s">
        <v>638</v>
      </c>
      <c r="G167" s="142"/>
      <c r="H167" s="142"/>
      <c r="I167" s="142"/>
      <c r="J167" s="142"/>
      <c r="K167" s="142"/>
      <c r="L167" s="142" t="s">
        <v>1599</v>
      </c>
      <c r="M167" s="140" t="s">
        <v>1600</v>
      </c>
      <c r="N167" s="142" t="s">
        <v>1601</v>
      </c>
      <c r="O167" s="142" t="s">
        <v>1602</v>
      </c>
      <c r="P167" s="142" t="s">
        <v>1603</v>
      </c>
      <c r="Q167" s="143" t="s">
        <v>1604</v>
      </c>
      <c r="R167" s="142" t="s">
        <v>1605</v>
      </c>
      <c r="S167" s="142"/>
      <c r="T167" s="140"/>
      <c r="U167" s="140"/>
      <c r="V167" s="140"/>
      <c r="W167" s="142"/>
      <c r="X167" s="140"/>
      <c r="Y167" s="342"/>
      <c r="Z167" s="148"/>
      <c r="AB167" s="149"/>
      <c r="AC167" s="148"/>
      <c r="AD167" s="148"/>
      <c r="AE167" s="148"/>
      <c r="AF167" s="148"/>
      <c r="AG167" s="162"/>
      <c r="AH167" s="148"/>
      <c r="AI167" s="148"/>
      <c r="AJ167" s="148"/>
      <c r="AK167" s="148"/>
      <c r="AP167" s="162"/>
    </row>
    <row r="168" spans="1:42" ht="128.25" customHeight="1" x14ac:dyDescent="0.55000000000000004">
      <c r="A168" s="1" t="s">
        <v>1606</v>
      </c>
      <c r="B168" s="140"/>
      <c r="C168" s="142"/>
      <c r="D168" s="141" t="s">
        <v>637</v>
      </c>
      <c r="E168" s="142" t="s">
        <v>1545</v>
      </c>
      <c r="F168" s="157" t="s">
        <v>638</v>
      </c>
      <c r="G168" s="142"/>
      <c r="H168" s="142"/>
      <c r="I168" s="142"/>
      <c r="J168" s="142"/>
      <c r="K168" s="142"/>
      <c r="L168" s="142" t="s">
        <v>1599</v>
      </c>
      <c r="M168" s="140" t="s">
        <v>1607</v>
      </c>
      <c r="N168" s="142" t="s">
        <v>1608</v>
      </c>
      <c r="O168" s="142" t="s">
        <v>1609</v>
      </c>
      <c r="P168" s="142" t="s">
        <v>1610</v>
      </c>
      <c r="Q168" s="142" t="s">
        <v>1611</v>
      </c>
      <c r="R168" s="142" t="s">
        <v>1612</v>
      </c>
      <c r="S168" s="142"/>
      <c r="T168" s="140"/>
      <c r="U168" s="140"/>
      <c r="V168" s="140"/>
      <c r="W168" s="142"/>
      <c r="X168" s="140"/>
      <c r="Y168" s="342"/>
      <c r="Z168" s="148"/>
      <c r="AB168" s="149"/>
      <c r="AC168" s="148"/>
      <c r="AD168" s="148"/>
      <c r="AE168" s="148"/>
      <c r="AF168" s="148"/>
      <c r="AG168" s="162"/>
      <c r="AH168" s="148"/>
      <c r="AI168" s="148"/>
      <c r="AJ168" s="148"/>
      <c r="AK168" s="148"/>
      <c r="AP168" s="162"/>
    </row>
    <row r="169" spans="1:42" s="351" customFormat="1" ht="48.75" customHeight="1" x14ac:dyDescent="0.55000000000000004">
      <c r="A169" s="1" t="s">
        <v>1613</v>
      </c>
      <c r="B169" s="140"/>
      <c r="C169" s="142"/>
      <c r="D169" s="141" t="s">
        <v>637</v>
      </c>
      <c r="E169" s="142" t="s">
        <v>1545</v>
      </c>
      <c r="F169" s="157" t="s">
        <v>638</v>
      </c>
      <c r="G169" s="142"/>
      <c r="H169" s="142"/>
      <c r="I169" s="142"/>
      <c r="J169" s="142"/>
      <c r="K169" s="142"/>
      <c r="L169" s="142" t="s">
        <v>1360</v>
      </c>
      <c r="M169" s="140" t="s">
        <v>1361</v>
      </c>
      <c r="N169" s="142" t="s">
        <v>1366</v>
      </c>
      <c r="O169" s="142" t="s">
        <v>1367</v>
      </c>
      <c r="P169" s="142" t="s">
        <v>1363</v>
      </c>
      <c r="Q169" s="142"/>
      <c r="R169" s="142" t="s">
        <v>1368</v>
      </c>
      <c r="S169" s="142"/>
      <c r="T169" s="140"/>
      <c r="U169" s="140"/>
      <c r="V169" s="140"/>
      <c r="W169" s="140"/>
      <c r="X169" s="140"/>
      <c r="Y169" s="342"/>
      <c r="Z169" s="148"/>
      <c r="AA169" s="129"/>
      <c r="AB169" s="149"/>
      <c r="AC169" s="148"/>
      <c r="AD169" s="148"/>
      <c r="AE169" s="148"/>
      <c r="AF169" s="148"/>
      <c r="AG169" s="162"/>
      <c r="AH169" s="148"/>
      <c r="AI169" s="148"/>
      <c r="AJ169" s="148"/>
      <c r="AK169" s="148"/>
      <c r="AL169" s="129"/>
      <c r="AM169" s="129"/>
      <c r="AN169" s="129"/>
      <c r="AO169" s="129"/>
      <c r="AP169" s="162"/>
    </row>
    <row r="170" spans="1:42" s="351" customFormat="1" ht="117.75" customHeight="1" x14ac:dyDescent="0.55000000000000004">
      <c r="A170" s="1" t="s">
        <v>1614</v>
      </c>
      <c r="B170" s="140"/>
      <c r="C170" s="142"/>
      <c r="D170" s="141" t="s">
        <v>637</v>
      </c>
      <c r="E170" s="142" t="s">
        <v>1505</v>
      </c>
      <c r="F170" s="157" t="s">
        <v>638</v>
      </c>
      <c r="G170" s="142"/>
      <c r="H170" s="142"/>
      <c r="I170" s="142"/>
      <c r="J170" s="142"/>
      <c r="K170" s="142"/>
      <c r="L170" s="142" t="s">
        <v>1087</v>
      </c>
      <c r="M170" s="140" t="s">
        <v>1449</v>
      </c>
      <c r="N170" s="142" t="s">
        <v>1487</v>
      </c>
      <c r="O170" s="142" t="s">
        <v>1488</v>
      </c>
      <c r="P170" s="142" t="s">
        <v>1489</v>
      </c>
      <c r="Q170" s="142" t="s">
        <v>1490</v>
      </c>
      <c r="R170" s="142" t="s">
        <v>1491</v>
      </c>
      <c r="S170" s="142"/>
      <c r="T170" s="140"/>
      <c r="U170" s="140"/>
      <c r="V170" s="140"/>
      <c r="W170" s="142"/>
      <c r="X170" s="140"/>
      <c r="Y170" s="342"/>
      <c r="Z170" s="148"/>
      <c r="AA170" s="129"/>
      <c r="AB170" s="149"/>
      <c r="AC170" s="148"/>
      <c r="AD170" s="148"/>
      <c r="AE170" s="148"/>
      <c r="AF170" s="148"/>
      <c r="AG170" s="162"/>
      <c r="AH170" s="148"/>
      <c r="AI170" s="148"/>
      <c r="AJ170" s="148"/>
      <c r="AK170" s="148"/>
      <c r="AL170" s="129"/>
      <c r="AM170" s="129"/>
      <c r="AN170" s="129"/>
      <c r="AO170" s="129"/>
      <c r="AP170" s="162"/>
    </row>
    <row r="171" spans="1:42" ht="162" customHeight="1" x14ac:dyDescent="0.55000000000000004">
      <c r="A171" s="1" t="s">
        <v>1615</v>
      </c>
      <c r="B171" s="140"/>
      <c r="C171" s="142"/>
      <c r="D171" s="141" t="s">
        <v>637</v>
      </c>
      <c r="E171" s="142" t="s">
        <v>1545</v>
      </c>
      <c r="F171" s="157" t="s">
        <v>638</v>
      </c>
      <c r="G171" s="142"/>
      <c r="H171" s="142"/>
      <c r="I171" s="142"/>
      <c r="J171" s="142"/>
      <c r="K171" s="142"/>
      <c r="L171" s="142" t="s">
        <v>1301</v>
      </c>
      <c r="M171" s="140" t="s">
        <v>1302</v>
      </c>
      <c r="N171" s="142" t="s">
        <v>1616</v>
      </c>
      <c r="O171" s="142" t="s">
        <v>1617</v>
      </c>
      <c r="P171" s="142" t="s">
        <v>1305</v>
      </c>
      <c r="Q171" s="142" t="s">
        <v>1306</v>
      </c>
      <c r="R171" s="142" t="s">
        <v>1618</v>
      </c>
      <c r="S171" s="142"/>
      <c r="T171" s="140"/>
      <c r="U171" s="140"/>
      <c r="V171" s="140"/>
      <c r="W171" s="142"/>
      <c r="X171" s="140"/>
      <c r="Y171" s="342"/>
      <c r="Z171" s="148"/>
      <c r="AB171" s="149"/>
      <c r="AC171" s="148"/>
      <c r="AD171" s="148"/>
      <c r="AE171" s="148"/>
      <c r="AF171" s="148"/>
      <c r="AG171" s="162"/>
      <c r="AH171" s="148"/>
      <c r="AI171" s="148"/>
      <c r="AJ171" s="148"/>
      <c r="AK171" s="148"/>
      <c r="AP171" s="162"/>
    </row>
    <row r="172" spans="1:42" ht="125.25" customHeight="1" x14ac:dyDescent="0.55000000000000004">
      <c r="A172" s="1" t="s">
        <v>1619</v>
      </c>
      <c r="B172" s="140"/>
      <c r="C172" s="142"/>
      <c r="D172" s="141" t="s">
        <v>637</v>
      </c>
      <c r="E172" s="142" t="s">
        <v>1505</v>
      </c>
      <c r="F172" s="157" t="s">
        <v>638</v>
      </c>
      <c r="G172" s="142"/>
      <c r="H172" s="142"/>
      <c r="I172" s="142"/>
      <c r="J172" s="142"/>
      <c r="K172" s="142"/>
      <c r="L172" s="142" t="s">
        <v>1620</v>
      </c>
      <c r="M172" s="140" t="s">
        <v>1621</v>
      </c>
      <c r="N172" s="142" t="s">
        <v>1622</v>
      </c>
      <c r="O172" s="142" t="s">
        <v>1623</v>
      </c>
      <c r="P172" s="142" t="s">
        <v>1624</v>
      </c>
      <c r="Q172" s="142" t="s">
        <v>1625</v>
      </c>
      <c r="R172" s="142" t="s">
        <v>1626</v>
      </c>
      <c r="S172" s="142"/>
      <c r="T172" s="140"/>
      <c r="U172" s="140"/>
      <c r="V172" s="140"/>
      <c r="W172" s="142"/>
      <c r="X172" s="140"/>
      <c r="Y172" s="342"/>
      <c r="Z172" s="148"/>
      <c r="AB172" s="149"/>
      <c r="AC172" s="148"/>
      <c r="AD172" s="148"/>
      <c r="AE172" s="149"/>
      <c r="AF172" s="148"/>
      <c r="AG172" s="162"/>
      <c r="AH172" s="148"/>
      <c r="AI172" s="148"/>
      <c r="AJ172" s="148"/>
      <c r="AK172" s="148"/>
      <c r="AP172" s="162"/>
    </row>
    <row r="173" spans="1:42" ht="198" customHeight="1" x14ac:dyDescent="0.55000000000000004">
      <c r="A173" s="1" t="s">
        <v>1627</v>
      </c>
      <c r="B173" s="361"/>
      <c r="C173" s="142"/>
      <c r="D173" s="141" t="s">
        <v>637</v>
      </c>
      <c r="E173" s="142" t="s">
        <v>1505</v>
      </c>
      <c r="F173" s="157" t="s">
        <v>638</v>
      </c>
      <c r="G173" s="142"/>
      <c r="H173" s="142"/>
      <c r="I173" s="142"/>
      <c r="J173" s="142"/>
      <c r="K173" s="142"/>
      <c r="L173" s="142" t="s">
        <v>1360</v>
      </c>
      <c r="M173" s="140" t="s">
        <v>1356</v>
      </c>
      <c r="N173" s="142" t="s">
        <v>1628</v>
      </c>
      <c r="O173" s="142" t="s">
        <v>1629</v>
      </c>
      <c r="P173" s="142" t="s">
        <v>1630</v>
      </c>
      <c r="Q173" s="142"/>
      <c r="R173" s="142" t="s">
        <v>1631</v>
      </c>
      <c r="S173" s="142"/>
      <c r="T173" s="140"/>
      <c r="U173" s="140"/>
      <c r="V173" s="140"/>
      <c r="W173" s="140"/>
      <c r="X173" s="140"/>
      <c r="Y173" s="342"/>
      <c r="Z173" s="148"/>
      <c r="AB173" s="149"/>
      <c r="AC173" s="148"/>
      <c r="AD173" s="148"/>
      <c r="AE173" s="148"/>
      <c r="AF173" s="148"/>
      <c r="AG173" s="162"/>
      <c r="AH173" s="148"/>
      <c r="AI173" s="148"/>
      <c r="AJ173" s="148"/>
      <c r="AK173" s="148"/>
      <c r="AP173" s="162"/>
    </row>
    <row r="174" spans="1:42" s="351" customFormat="1" ht="198.75" customHeight="1" x14ac:dyDescent="0.55000000000000004">
      <c r="A174" s="1" t="s">
        <v>1632</v>
      </c>
      <c r="B174" s="140"/>
      <c r="C174" s="142"/>
      <c r="D174" s="141" t="s">
        <v>637</v>
      </c>
      <c r="E174" s="142" t="s">
        <v>1505</v>
      </c>
      <c r="F174" s="157" t="s">
        <v>638</v>
      </c>
      <c r="G174" s="142"/>
      <c r="H174" s="142"/>
      <c r="I174" s="142"/>
      <c r="J174" s="142"/>
      <c r="K174" s="142"/>
      <c r="L174" s="142" t="s">
        <v>1360</v>
      </c>
      <c r="M174" s="140" t="s">
        <v>1356</v>
      </c>
      <c r="N174" s="142" t="s">
        <v>1633</v>
      </c>
      <c r="O174" s="142" t="s">
        <v>1634</v>
      </c>
      <c r="P174" s="142" t="s">
        <v>1635</v>
      </c>
      <c r="Q174" s="142"/>
      <c r="R174" s="142" t="s">
        <v>1631</v>
      </c>
      <c r="S174" s="142"/>
      <c r="T174" s="140"/>
      <c r="U174" s="140"/>
      <c r="V174" s="140"/>
      <c r="W174" s="140"/>
      <c r="X174" s="140"/>
      <c r="Y174" s="342"/>
      <c r="Z174" s="148"/>
      <c r="AA174" s="129"/>
      <c r="AB174" s="149"/>
      <c r="AC174" s="148"/>
      <c r="AD174" s="148"/>
      <c r="AE174" s="148"/>
      <c r="AF174" s="148"/>
      <c r="AG174" s="162"/>
      <c r="AH174" s="148"/>
      <c r="AI174" s="148"/>
      <c r="AJ174" s="148"/>
      <c r="AK174" s="148"/>
      <c r="AL174" s="129"/>
      <c r="AM174" s="129"/>
      <c r="AN174" s="129"/>
      <c r="AO174" s="129"/>
      <c r="AP174" s="162"/>
    </row>
    <row r="175" spans="1:42" s="351" customFormat="1" ht="54" customHeight="1" x14ac:dyDescent="0.55000000000000004">
      <c r="A175" s="249" t="s">
        <v>1636</v>
      </c>
      <c r="B175" s="140"/>
      <c r="C175" s="362"/>
      <c r="D175" s="141" t="s">
        <v>637</v>
      </c>
      <c r="E175" s="142" t="s">
        <v>1505</v>
      </c>
      <c r="F175" s="157" t="s">
        <v>638</v>
      </c>
      <c r="G175" s="142"/>
      <c r="H175" s="142"/>
      <c r="I175" s="362"/>
      <c r="J175" s="362"/>
      <c r="K175" s="362"/>
      <c r="L175" s="142" t="s">
        <v>1096</v>
      </c>
      <c r="M175" s="142" t="s">
        <v>1097</v>
      </c>
      <c r="N175" s="142" t="s">
        <v>1407</v>
      </c>
      <c r="O175" s="142" t="s">
        <v>1099</v>
      </c>
      <c r="P175" s="142" t="s">
        <v>1408</v>
      </c>
      <c r="Q175" s="142" t="s">
        <v>1409</v>
      </c>
      <c r="R175" s="142" t="s">
        <v>1410</v>
      </c>
      <c r="S175" s="142"/>
      <c r="T175" s="140"/>
      <c r="U175" s="140"/>
      <c r="V175" s="140"/>
      <c r="W175" s="140"/>
      <c r="X175" s="140"/>
      <c r="Y175" s="342"/>
      <c r="Z175" s="148"/>
      <c r="AA175" s="129"/>
      <c r="AB175" s="149"/>
      <c r="AC175" s="148"/>
      <c r="AD175" s="148"/>
      <c r="AE175" s="148"/>
      <c r="AF175" s="148"/>
      <c r="AG175" s="363"/>
      <c r="AH175" s="148"/>
      <c r="AI175" s="148"/>
      <c r="AJ175" s="148"/>
      <c r="AK175" s="148"/>
      <c r="AL175" s="129"/>
      <c r="AM175" s="129"/>
      <c r="AN175" s="129"/>
      <c r="AO175" s="129"/>
      <c r="AP175" s="363"/>
    </row>
    <row r="176" spans="1:42" s="351" customFormat="1" ht="82.5" customHeight="1" x14ac:dyDescent="0.55000000000000004">
      <c r="A176" s="139" t="s">
        <v>1637</v>
      </c>
      <c r="B176" s="142"/>
      <c r="C176" s="141"/>
      <c r="D176" s="141" t="s">
        <v>637</v>
      </c>
      <c r="E176" s="142" t="s">
        <v>1582</v>
      </c>
      <c r="F176" s="157" t="s">
        <v>638</v>
      </c>
      <c r="G176" s="142"/>
      <c r="H176" s="142"/>
      <c r="I176" s="141"/>
      <c r="J176" s="141"/>
      <c r="K176" s="141"/>
      <c r="L176" s="142" t="s">
        <v>1638</v>
      </c>
      <c r="M176" s="142" t="s">
        <v>1639</v>
      </c>
      <c r="N176" s="142" t="s">
        <v>1640</v>
      </c>
      <c r="O176" s="142" t="s">
        <v>1641</v>
      </c>
      <c r="P176" s="142" t="s">
        <v>1642</v>
      </c>
      <c r="Q176" s="142" t="s">
        <v>1643</v>
      </c>
      <c r="R176" s="142" t="s">
        <v>1644</v>
      </c>
      <c r="S176" s="142"/>
      <c r="T176" s="140"/>
      <c r="U176" s="140"/>
      <c r="V176" s="140"/>
      <c r="W176" s="140"/>
      <c r="X176" s="140"/>
      <c r="Y176" s="342"/>
      <c r="Z176" s="148"/>
      <c r="AA176" s="129"/>
      <c r="AB176" s="149"/>
      <c r="AC176" s="148"/>
      <c r="AD176" s="148"/>
      <c r="AE176" s="148"/>
      <c r="AF176" s="148"/>
      <c r="AG176" s="150"/>
      <c r="AH176" s="148"/>
      <c r="AI176" s="148"/>
      <c r="AJ176" s="148"/>
      <c r="AK176" s="148"/>
      <c r="AL176" s="129"/>
      <c r="AM176" s="129"/>
      <c r="AN176" s="129"/>
      <c r="AO176" s="129"/>
      <c r="AP176" s="150"/>
    </row>
    <row r="177" spans="1:42" s="351" customFormat="1" ht="70.5" customHeight="1" x14ac:dyDescent="0.55000000000000004">
      <c r="A177" s="139" t="s">
        <v>1645</v>
      </c>
      <c r="B177" s="142"/>
      <c r="C177" s="141"/>
      <c r="D177" s="141" t="s">
        <v>637</v>
      </c>
      <c r="E177" s="142" t="s">
        <v>1646</v>
      </c>
      <c r="F177" s="157" t="s">
        <v>638</v>
      </c>
      <c r="G177" s="142"/>
      <c r="H177" s="142"/>
      <c r="I177" s="141"/>
      <c r="J177" s="141"/>
      <c r="K177" s="141"/>
      <c r="L177" s="142" t="s">
        <v>1638</v>
      </c>
      <c r="M177" s="142" t="s">
        <v>1647</v>
      </c>
      <c r="N177" s="142" t="s">
        <v>1648</v>
      </c>
      <c r="O177" s="142" t="s">
        <v>1649</v>
      </c>
      <c r="P177" s="142" t="s">
        <v>1650</v>
      </c>
      <c r="Q177" s="142" t="s">
        <v>1651</v>
      </c>
      <c r="R177" s="142" t="s">
        <v>1644</v>
      </c>
      <c r="S177" s="142"/>
      <c r="T177" s="140"/>
      <c r="U177" s="140"/>
      <c r="V177" s="140"/>
      <c r="W177" s="140"/>
      <c r="X177" s="140"/>
      <c r="Y177" s="342"/>
      <c r="Z177" s="148"/>
      <c r="AA177" s="129"/>
      <c r="AB177" s="149"/>
      <c r="AC177" s="148"/>
      <c r="AD177" s="148"/>
      <c r="AE177" s="148"/>
      <c r="AF177" s="148"/>
      <c r="AG177" s="150"/>
      <c r="AH177" s="148"/>
      <c r="AI177" s="148"/>
      <c r="AJ177" s="148"/>
      <c r="AK177" s="148"/>
      <c r="AL177" s="129"/>
      <c r="AM177" s="129"/>
      <c r="AN177" s="129"/>
      <c r="AO177" s="129"/>
      <c r="AP177" s="150"/>
    </row>
    <row r="178" spans="1:42" ht="123.75" customHeight="1" x14ac:dyDescent="0.55000000000000004">
      <c r="A178" s="139" t="s">
        <v>1652</v>
      </c>
      <c r="B178" s="140"/>
      <c r="C178" s="141"/>
      <c r="D178" s="141" t="s">
        <v>637</v>
      </c>
      <c r="E178" s="142" t="s">
        <v>1582</v>
      </c>
      <c r="F178" s="157" t="s">
        <v>638</v>
      </c>
      <c r="G178" s="142"/>
      <c r="H178" s="142"/>
      <c r="I178" s="141"/>
      <c r="J178" s="141"/>
      <c r="K178" s="141"/>
      <c r="L178" s="142" t="s">
        <v>1087</v>
      </c>
      <c r="M178" s="142" t="s">
        <v>1653</v>
      </c>
      <c r="N178" s="142" t="s">
        <v>1654</v>
      </c>
      <c r="O178" s="142" t="s">
        <v>1655</v>
      </c>
      <c r="P178" s="142" t="s">
        <v>1656</v>
      </c>
      <c r="Q178" s="142" t="s">
        <v>1657</v>
      </c>
      <c r="R178" s="142" t="s">
        <v>1658</v>
      </c>
      <c r="S178" s="142"/>
      <c r="T178" s="140"/>
      <c r="U178" s="140"/>
      <c r="V178" s="140"/>
      <c r="W178" s="140"/>
      <c r="X178" s="140"/>
      <c r="Y178" s="342"/>
      <c r="Z178" s="148"/>
      <c r="AB178" s="149"/>
      <c r="AC178" s="148"/>
      <c r="AD178" s="148"/>
      <c r="AE178" s="148"/>
      <c r="AF178" s="148"/>
      <c r="AG178" s="150"/>
      <c r="AH178" s="148"/>
      <c r="AI178" s="148"/>
      <c r="AJ178" s="148"/>
      <c r="AK178" s="148"/>
      <c r="AP178" s="150"/>
    </row>
    <row r="179" spans="1:42" ht="122.25" customHeight="1" x14ac:dyDescent="0.55000000000000004">
      <c r="A179" s="139" t="s">
        <v>1659</v>
      </c>
      <c r="B179" s="140"/>
      <c r="C179" s="141"/>
      <c r="D179" s="141" t="s">
        <v>637</v>
      </c>
      <c r="E179" s="142" t="s">
        <v>1582</v>
      </c>
      <c r="F179" s="157" t="s">
        <v>638</v>
      </c>
      <c r="G179" s="142"/>
      <c r="H179" s="142"/>
      <c r="I179" s="141"/>
      <c r="J179" s="141"/>
      <c r="K179" s="141"/>
      <c r="L179" s="142" t="s">
        <v>1096</v>
      </c>
      <c r="M179" s="142" t="s">
        <v>1660</v>
      </c>
      <c r="N179" s="142" t="s">
        <v>1661</v>
      </c>
      <c r="O179" s="142" t="s">
        <v>1662</v>
      </c>
      <c r="P179" s="142" t="s">
        <v>1663</v>
      </c>
      <c r="Q179" s="142" t="s">
        <v>1664</v>
      </c>
      <c r="R179" s="142" t="s">
        <v>1665</v>
      </c>
      <c r="S179" s="142"/>
      <c r="T179" s="140"/>
      <c r="U179" s="140"/>
      <c r="V179" s="140"/>
      <c r="W179" s="140"/>
      <c r="X179" s="140"/>
      <c r="Y179" s="342"/>
      <c r="Z179" s="148"/>
      <c r="AB179" s="149"/>
      <c r="AC179" s="148"/>
      <c r="AD179" s="148"/>
      <c r="AE179" s="148"/>
      <c r="AF179" s="148"/>
      <c r="AG179" s="150"/>
      <c r="AH179" s="148"/>
      <c r="AI179" s="148"/>
      <c r="AJ179" s="148"/>
      <c r="AK179" s="148"/>
      <c r="AP179" s="150"/>
    </row>
    <row r="180" spans="1:42" ht="114" customHeight="1" x14ac:dyDescent="0.55000000000000004">
      <c r="A180" s="139" t="s">
        <v>1666</v>
      </c>
      <c r="B180" s="140"/>
      <c r="C180" s="141"/>
      <c r="D180" s="141" t="s">
        <v>637</v>
      </c>
      <c r="E180" s="142" t="s">
        <v>1667</v>
      </c>
      <c r="F180" s="157" t="s">
        <v>638</v>
      </c>
      <c r="G180" s="142"/>
      <c r="H180" s="142"/>
      <c r="I180" s="141"/>
      <c r="J180" s="141"/>
      <c r="K180" s="141"/>
      <c r="L180" s="142" t="s">
        <v>1638</v>
      </c>
      <c r="M180" s="142" t="s">
        <v>1668</v>
      </c>
      <c r="N180" s="142" t="s">
        <v>1669</v>
      </c>
      <c r="O180" s="142" t="s">
        <v>1670</v>
      </c>
      <c r="P180" s="142" t="s">
        <v>1671</v>
      </c>
      <c r="Q180" s="142" t="s">
        <v>1672</v>
      </c>
      <c r="R180" s="142" t="s">
        <v>1673</v>
      </c>
      <c r="S180" s="142"/>
      <c r="T180" s="140"/>
      <c r="U180" s="140"/>
      <c r="V180" s="140"/>
      <c r="W180" s="349"/>
      <c r="X180" s="349"/>
      <c r="Y180" s="350"/>
      <c r="Z180" s="148"/>
      <c r="AB180" s="149"/>
      <c r="AC180" s="148"/>
      <c r="AD180" s="148"/>
      <c r="AE180" s="148"/>
      <c r="AF180" s="148"/>
      <c r="AG180" s="150"/>
      <c r="AH180" s="148"/>
      <c r="AI180" s="148"/>
      <c r="AJ180" s="148"/>
      <c r="AK180" s="148"/>
      <c r="AP180" s="150"/>
    </row>
    <row r="181" spans="1:42" ht="125.25" customHeight="1" x14ac:dyDescent="0.55000000000000004">
      <c r="A181" s="139" t="s">
        <v>1674</v>
      </c>
      <c r="B181" s="140"/>
      <c r="C181" s="141"/>
      <c r="D181" s="141" t="s">
        <v>637</v>
      </c>
      <c r="E181" s="142" t="s">
        <v>1646</v>
      </c>
      <c r="F181" s="157" t="s">
        <v>638</v>
      </c>
      <c r="G181" s="142"/>
      <c r="H181" s="142"/>
      <c r="I181" s="141"/>
      <c r="J181" s="141"/>
      <c r="K181" s="141"/>
      <c r="L181" s="142" t="s">
        <v>1638</v>
      </c>
      <c r="M181" s="142" t="s">
        <v>1675</v>
      </c>
      <c r="N181" s="142" t="s">
        <v>1676</v>
      </c>
      <c r="O181" s="142" t="s">
        <v>1677</v>
      </c>
      <c r="P181" s="142" t="s">
        <v>1678</v>
      </c>
      <c r="Q181" s="142" t="s">
        <v>1679</v>
      </c>
      <c r="R181" s="142" t="s">
        <v>1680</v>
      </c>
      <c r="S181" s="142"/>
      <c r="T181" s="140"/>
      <c r="U181" s="140"/>
      <c r="V181" s="140"/>
      <c r="W181" s="140"/>
      <c r="X181" s="140"/>
      <c r="Y181" s="342"/>
      <c r="Z181" s="148"/>
      <c r="AB181" s="149"/>
      <c r="AC181" s="148"/>
      <c r="AD181" s="148"/>
      <c r="AE181" s="148"/>
      <c r="AF181" s="148"/>
      <c r="AG181" s="150"/>
      <c r="AH181" s="148"/>
      <c r="AI181" s="148"/>
      <c r="AJ181" s="148"/>
      <c r="AK181" s="148"/>
      <c r="AP181" s="150"/>
    </row>
    <row r="182" spans="1:42" ht="115.5" customHeight="1" x14ac:dyDescent="0.55000000000000004">
      <c r="A182" s="139" t="s">
        <v>1681</v>
      </c>
      <c r="B182" s="140"/>
      <c r="C182" s="141"/>
      <c r="D182" s="141" t="s">
        <v>637</v>
      </c>
      <c r="E182" s="142" t="s">
        <v>1646</v>
      </c>
      <c r="F182" s="157" t="s">
        <v>638</v>
      </c>
      <c r="G182" s="142"/>
      <c r="H182" s="142"/>
      <c r="I182" s="141"/>
      <c r="J182" s="141"/>
      <c r="K182" s="141"/>
      <c r="L182" s="142" t="s">
        <v>1638</v>
      </c>
      <c r="M182" s="142" t="s">
        <v>1675</v>
      </c>
      <c r="N182" s="142" t="s">
        <v>1682</v>
      </c>
      <c r="O182" s="142" t="s">
        <v>1677</v>
      </c>
      <c r="P182" s="142" t="s">
        <v>1683</v>
      </c>
      <c r="Q182" s="142" t="s">
        <v>1684</v>
      </c>
      <c r="R182" s="142" t="s">
        <v>1685</v>
      </c>
      <c r="S182" s="142"/>
      <c r="T182" s="140"/>
      <c r="U182" s="140"/>
      <c r="V182" s="140"/>
      <c r="W182" s="140"/>
      <c r="X182" s="140"/>
      <c r="Y182" s="342"/>
      <c r="Z182" s="148"/>
      <c r="AB182" s="149"/>
      <c r="AC182" s="148"/>
      <c r="AD182" s="148"/>
      <c r="AE182" s="148"/>
      <c r="AF182" s="148"/>
      <c r="AG182" s="150"/>
      <c r="AH182" s="148"/>
      <c r="AI182" s="148"/>
      <c r="AJ182" s="148"/>
      <c r="AK182" s="148"/>
      <c r="AP182" s="150"/>
    </row>
    <row r="183" spans="1:42" ht="130.5" customHeight="1" x14ac:dyDescent="0.55000000000000004">
      <c r="A183" s="139" t="s">
        <v>1686</v>
      </c>
      <c r="B183" s="140"/>
      <c r="C183" s="141"/>
      <c r="D183" s="141" t="s">
        <v>637</v>
      </c>
      <c r="E183" s="142" t="s">
        <v>1667</v>
      </c>
      <c r="F183" s="157" t="s">
        <v>638</v>
      </c>
      <c r="G183" s="142"/>
      <c r="H183" s="142"/>
      <c r="I183" s="141"/>
      <c r="J183" s="141"/>
      <c r="K183" s="141"/>
      <c r="L183" s="142" t="s">
        <v>1638</v>
      </c>
      <c r="M183" s="142" t="s">
        <v>1675</v>
      </c>
      <c r="N183" s="142" t="s">
        <v>1687</v>
      </c>
      <c r="O183" s="142" t="s">
        <v>1688</v>
      </c>
      <c r="P183" s="142" t="s">
        <v>1689</v>
      </c>
      <c r="Q183" s="142" t="s">
        <v>1690</v>
      </c>
      <c r="R183" s="142" t="s">
        <v>1691</v>
      </c>
      <c r="S183" s="142"/>
      <c r="T183" s="140"/>
      <c r="U183" s="140"/>
      <c r="V183" s="140"/>
      <c r="W183" s="140"/>
      <c r="X183" s="140"/>
      <c r="Y183" s="342"/>
      <c r="Z183" s="148"/>
      <c r="AB183" s="149"/>
      <c r="AC183" s="148"/>
      <c r="AD183" s="148"/>
      <c r="AE183" s="148"/>
      <c r="AF183" s="148"/>
      <c r="AG183" s="150"/>
      <c r="AH183" s="148"/>
      <c r="AI183" s="148"/>
      <c r="AJ183" s="148"/>
      <c r="AK183" s="148"/>
      <c r="AP183" s="150"/>
    </row>
    <row r="184" spans="1:42" ht="81" customHeight="1" x14ac:dyDescent="0.55000000000000004">
      <c r="A184" s="249" t="s">
        <v>1692</v>
      </c>
      <c r="B184" s="140"/>
      <c r="C184" s="362"/>
      <c r="D184" s="141" t="s">
        <v>637</v>
      </c>
      <c r="E184" s="142" t="s">
        <v>1646</v>
      </c>
      <c r="F184" s="157" t="s">
        <v>638</v>
      </c>
      <c r="G184" s="142"/>
      <c r="H184" s="142"/>
      <c r="I184" s="362"/>
      <c r="J184" s="362"/>
      <c r="K184" s="362"/>
      <c r="L184" s="142" t="s">
        <v>1693</v>
      </c>
      <c r="M184" s="142" t="s">
        <v>1694</v>
      </c>
      <c r="N184" s="142" t="s">
        <v>1695</v>
      </c>
      <c r="O184" s="142" t="s">
        <v>1696</v>
      </c>
      <c r="P184" s="142" t="s">
        <v>1697</v>
      </c>
      <c r="Q184" s="142" t="s">
        <v>1698</v>
      </c>
      <c r="R184" s="142" t="s">
        <v>1699</v>
      </c>
      <c r="S184" s="142"/>
      <c r="T184" s="140"/>
      <c r="U184" s="140"/>
      <c r="V184" s="140"/>
      <c r="W184" s="142"/>
      <c r="X184" s="140"/>
      <c r="Y184" s="342"/>
      <c r="Z184" s="148"/>
      <c r="AB184" s="149"/>
      <c r="AC184" s="148"/>
      <c r="AD184" s="148"/>
      <c r="AE184" s="148"/>
      <c r="AF184" s="148"/>
      <c r="AG184" s="363"/>
      <c r="AH184" s="148"/>
      <c r="AI184" s="148"/>
      <c r="AJ184" s="148"/>
      <c r="AK184" s="148"/>
      <c r="AP184" s="363"/>
    </row>
    <row r="185" spans="1:42" ht="93.75" customHeight="1" x14ac:dyDescent="0.55000000000000004">
      <c r="A185" s="249" t="s">
        <v>1700</v>
      </c>
      <c r="B185" s="140"/>
      <c r="C185" s="362"/>
      <c r="D185" s="141" t="s">
        <v>637</v>
      </c>
      <c r="E185" s="142" t="s">
        <v>1646</v>
      </c>
      <c r="F185" s="157" t="s">
        <v>638</v>
      </c>
      <c r="G185" s="142"/>
      <c r="H185" s="142"/>
      <c r="I185" s="362"/>
      <c r="J185" s="362"/>
      <c r="K185" s="362"/>
      <c r="L185" s="142" t="s">
        <v>639</v>
      </c>
      <c r="M185" s="142" t="s">
        <v>1701</v>
      </c>
      <c r="N185" s="142" t="s">
        <v>1702</v>
      </c>
      <c r="O185" s="142" t="s">
        <v>1703</v>
      </c>
      <c r="P185" s="142" t="s">
        <v>1704</v>
      </c>
      <c r="Q185" s="142"/>
      <c r="R185" s="142" t="s">
        <v>1705</v>
      </c>
      <c r="S185" s="142"/>
      <c r="T185" s="140"/>
      <c r="U185" s="140"/>
      <c r="V185" s="140"/>
      <c r="W185" s="140"/>
      <c r="X185" s="140"/>
      <c r="Y185" s="342"/>
      <c r="Z185" s="148"/>
      <c r="AB185" s="149"/>
      <c r="AC185" s="148"/>
      <c r="AD185" s="148"/>
      <c r="AE185" s="148"/>
      <c r="AF185" s="148"/>
      <c r="AG185" s="363"/>
      <c r="AH185" s="148"/>
      <c r="AI185" s="148"/>
      <c r="AJ185" s="148"/>
      <c r="AK185" s="148"/>
      <c r="AP185" s="363"/>
    </row>
    <row r="186" spans="1:42" ht="72.75" customHeight="1" x14ac:dyDescent="0.55000000000000004">
      <c r="A186" s="249" t="s">
        <v>1706</v>
      </c>
      <c r="B186" s="140"/>
      <c r="C186" s="362"/>
      <c r="D186" s="141" t="s">
        <v>637</v>
      </c>
      <c r="E186" s="142" t="s">
        <v>1646</v>
      </c>
      <c r="F186" s="157" t="s">
        <v>638</v>
      </c>
      <c r="G186" s="142"/>
      <c r="H186" s="142"/>
      <c r="I186" s="362"/>
      <c r="J186" s="362"/>
      <c r="K186" s="362"/>
      <c r="L186" s="142" t="s">
        <v>1707</v>
      </c>
      <c r="M186" s="142" t="s">
        <v>1708</v>
      </c>
      <c r="N186" s="142" t="s">
        <v>1709</v>
      </c>
      <c r="O186" s="142" t="s">
        <v>1710</v>
      </c>
      <c r="P186" s="142" t="s">
        <v>1711</v>
      </c>
      <c r="Q186" s="142"/>
      <c r="R186" s="142" t="s">
        <v>1705</v>
      </c>
      <c r="S186" s="142"/>
      <c r="T186" s="140"/>
      <c r="U186" s="140"/>
      <c r="V186" s="140"/>
      <c r="W186" s="140"/>
      <c r="X186" s="140"/>
      <c r="Y186" s="342"/>
      <c r="Z186" s="148"/>
      <c r="AB186" s="149"/>
      <c r="AC186" s="148"/>
      <c r="AD186" s="148"/>
      <c r="AE186" s="148"/>
      <c r="AF186" s="148"/>
      <c r="AG186" s="363"/>
      <c r="AH186" s="148"/>
      <c r="AI186" s="148"/>
      <c r="AJ186" s="148"/>
      <c r="AK186" s="148"/>
      <c r="AP186" s="363"/>
    </row>
    <row r="187" spans="1:42" ht="72.75" customHeight="1" x14ac:dyDescent="0.55000000000000004">
      <c r="A187" s="249" t="s">
        <v>1712</v>
      </c>
      <c r="B187" s="140"/>
      <c r="C187" s="362"/>
      <c r="D187" s="141" t="s">
        <v>637</v>
      </c>
      <c r="E187" s="142" t="s">
        <v>1713</v>
      </c>
      <c r="F187" s="157" t="s">
        <v>638</v>
      </c>
      <c r="G187" s="142"/>
      <c r="H187" s="142"/>
      <c r="I187" s="362"/>
      <c r="J187" s="362"/>
      <c r="K187" s="362"/>
      <c r="L187" s="142" t="s">
        <v>1707</v>
      </c>
      <c r="M187" s="142" t="s">
        <v>1708</v>
      </c>
      <c r="N187" s="142" t="s">
        <v>1714</v>
      </c>
      <c r="O187" s="142" t="s">
        <v>1715</v>
      </c>
      <c r="P187" s="142" t="s">
        <v>1716</v>
      </c>
      <c r="Q187" s="142"/>
      <c r="R187" s="142" t="s">
        <v>1705</v>
      </c>
      <c r="S187" s="142"/>
      <c r="T187" s="140"/>
      <c r="U187" s="140"/>
      <c r="V187" s="140"/>
      <c r="W187" s="140"/>
      <c r="X187" s="140"/>
      <c r="Y187" s="342"/>
      <c r="Z187" s="148"/>
      <c r="AB187" s="149"/>
      <c r="AC187" s="148"/>
      <c r="AD187" s="148"/>
      <c r="AE187" s="148"/>
      <c r="AF187" s="148"/>
      <c r="AG187" s="363"/>
      <c r="AH187" s="148"/>
      <c r="AI187" s="148"/>
      <c r="AJ187" s="148"/>
      <c r="AK187" s="148"/>
      <c r="AP187" s="363"/>
    </row>
    <row r="188" spans="1:42" ht="53.25" customHeight="1" x14ac:dyDescent="0.55000000000000004">
      <c r="A188" s="249" t="s">
        <v>1717</v>
      </c>
      <c r="B188" s="140"/>
      <c r="C188" s="362"/>
      <c r="D188" s="141" t="s">
        <v>637</v>
      </c>
      <c r="E188" s="142" t="s">
        <v>1713</v>
      </c>
      <c r="F188" s="157" t="s">
        <v>638</v>
      </c>
      <c r="G188" s="142"/>
      <c r="H188" s="142"/>
      <c r="I188" s="362"/>
      <c r="J188" s="362"/>
      <c r="K188" s="362"/>
      <c r="L188" s="142" t="s">
        <v>1707</v>
      </c>
      <c r="M188" s="142" t="s">
        <v>1718</v>
      </c>
      <c r="N188" s="142" t="s">
        <v>1719</v>
      </c>
      <c r="O188" s="142" t="s">
        <v>1720</v>
      </c>
      <c r="P188" s="142" t="s">
        <v>1721</v>
      </c>
      <c r="Q188" s="142"/>
      <c r="R188" s="142" t="s">
        <v>1705</v>
      </c>
      <c r="S188" s="142"/>
      <c r="T188" s="140"/>
      <c r="U188" s="140"/>
      <c r="V188" s="140"/>
      <c r="W188" s="140"/>
      <c r="X188" s="140"/>
      <c r="Y188" s="342"/>
      <c r="Z188" s="148"/>
      <c r="AB188" s="149"/>
      <c r="AC188" s="148"/>
      <c r="AD188" s="148"/>
      <c r="AE188" s="148"/>
      <c r="AF188" s="148"/>
      <c r="AG188" s="363"/>
      <c r="AH188" s="148"/>
      <c r="AI188" s="148"/>
      <c r="AJ188" s="148"/>
      <c r="AK188" s="148"/>
      <c r="AP188" s="363"/>
    </row>
    <row r="189" spans="1:42" ht="60.75" customHeight="1" x14ac:dyDescent="0.55000000000000004">
      <c r="A189" s="249" t="s">
        <v>1722</v>
      </c>
      <c r="B189" s="140"/>
      <c r="C189" s="362"/>
      <c r="D189" s="141" t="s">
        <v>637</v>
      </c>
      <c r="E189" s="142" t="s">
        <v>1713</v>
      </c>
      <c r="F189" s="157" t="s">
        <v>638</v>
      </c>
      <c r="G189" s="142"/>
      <c r="H189" s="142"/>
      <c r="I189" s="362"/>
      <c r="J189" s="362"/>
      <c r="K189" s="362"/>
      <c r="L189" s="142" t="s">
        <v>1707</v>
      </c>
      <c r="M189" s="142" t="s">
        <v>1718</v>
      </c>
      <c r="N189" s="142" t="s">
        <v>1723</v>
      </c>
      <c r="O189" s="142" t="s">
        <v>1720</v>
      </c>
      <c r="P189" s="142" t="s">
        <v>1724</v>
      </c>
      <c r="Q189" s="142"/>
      <c r="R189" s="142" t="s">
        <v>1705</v>
      </c>
      <c r="S189" s="142"/>
      <c r="T189" s="140"/>
      <c r="U189" s="140"/>
      <c r="V189" s="140"/>
      <c r="W189" s="347"/>
      <c r="X189" s="347"/>
      <c r="Y189" s="348"/>
      <c r="Z189" s="148"/>
      <c r="AB189" s="149"/>
      <c r="AC189" s="148"/>
      <c r="AD189" s="148"/>
      <c r="AE189" s="148"/>
      <c r="AF189" s="148"/>
      <c r="AG189" s="363"/>
      <c r="AH189" s="148"/>
      <c r="AI189" s="148"/>
      <c r="AJ189" s="148"/>
      <c r="AK189" s="148"/>
      <c r="AP189" s="363"/>
    </row>
    <row r="190" spans="1:42" ht="73.5" customHeight="1" x14ac:dyDescent="0.55000000000000004">
      <c r="A190" s="249" t="s">
        <v>1725</v>
      </c>
      <c r="B190" s="140"/>
      <c r="C190" s="362"/>
      <c r="D190" s="141" t="s">
        <v>637</v>
      </c>
      <c r="E190" s="142" t="s">
        <v>1713</v>
      </c>
      <c r="F190" s="157" t="s">
        <v>638</v>
      </c>
      <c r="G190" s="142"/>
      <c r="H190" s="142"/>
      <c r="I190" s="362"/>
      <c r="J190" s="362"/>
      <c r="K190" s="362"/>
      <c r="L190" s="142" t="s">
        <v>1707</v>
      </c>
      <c r="M190" s="142" t="s">
        <v>108</v>
      </c>
      <c r="N190" s="142" t="s">
        <v>1726</v>
      </c>
      <c r="O190" s="142" t="s">
        <v>1727</v>
      </c>
      <c r="P190" s="142" t="s">
        <v>1728</v>
      </c>
      <c r="Q190" s="142"/>
      <c r="R190" s="142" t="s">
        <v>1705</v>
      </c>
      <c r="S190" s="142"/>
      <c r="T190" s="140"/>
      <c r="U190" s="140"/>
      <c r="V190" s="140"/>
      <c r="W190" s="140"/>
      <c r="X190" s="140"/>
      <c r="Y190" s="342"/>
      <c r="Z190" s="148"/>
      <c r="AB190" s="149"/>
      <c r="AC190" s="148"/>
      <c r="AD190" s="148"/>
      <c r="AE190" s="148"/>
      <c r="AF190" s="148"/>
      <c r="AG190" s="363"/>
      <c r="AH190" s="148"/>
      <c r="AI190" s="148"/>
      <c r="AJ190" s="148"/>
      <c r="AK190" s="148"/>
      <c r="AP190" s="363"/>
    </row>
    <row r="191" spans="1:42" ht="56.25" customHeight="1" x14ac:dyDescent="0.55000000000000004">
      <c r="A191" s="249" t="s">
        <v>1729</v>
      </c>
      <c r="B191" s="140"/>
      <c r="C191" s="362"/>
      <c r="D191" s="141" t="s">
        <v>637</v>
      </c>
      <c r="E191" s="142" t="s">
        <v>1713</v>
      </c>
      <c r="F191" s="157" t="s">
        <v>638</v>
      </c>
      <c r="G191" s="142"/>
      <c r="H191" s="142"/>
      <c r="I191" s="362"/>
      <c r="J191" s="362"/>
      <c r="K191" s="362"/>
      <c r="L191" s="142" t="s">
        <v>1318</v>
      </c>
      <c r="M191" s="142" t="s">
        <v>1730</v>
      </c>
      <c r="N191" s="142" t="s">
        <v>1731</v>
      </c>
      <c r="O191" s="142" t="s">
        <v>1732</v>
      </c>
      <c r="P191" s="142" t="s">
        <v>1733</v>
      </c>
      <c r="Q191" s="142"/>
      <c r="R191" s="142" t="s">
        <v>1705</v>
      </c>
      <c r="S191" s="142"/>
      <c r="T191" s="140"/>
      <c r="U191" s="140"/>
      <c r="V191" s="140"/>
      <c r="W191" s="140"/>
      <c r="X191" s="140"/>
      <c r="Y191" s="342"/>
      <c r="Z191" s="148"/>
      <c r="AB191" s="149"/>
      <c r="AC191" s="148"/>
      <c r="AD191" s="148"/>
      <c r="AE191" s="148"/>
      <c r="AF191" s="148"/>
      <c r="AG191" s="363"/>
      <c r="AH191" s="148"/>
      <c r="AI191" s="148"/>
      <c r="AJ191" s="148"/>
      <c r="AK191" s="148"/>
      <c r="AP191" s="363"/>
    </row>
    <row r="192" spans="1:42" ht="155.25" customHeight="1" x14ac:dyDescent="0.55000000000000004">
      <c r="A192" s="249" t="s">
        <v>1734</v>
      </c>
      <c r="B192" s="140"/>
      <c r="C192" s="362"/>
      <c r="D192" s="141" t="s">
        <v>637</v>
      </c>
      <c r="E192" s="142" t="s">
        <v>1713</v>
      </c>
      <c r="F192" s="157" t="s">
        <v>638</v>
      </c>
      <c r="G192" s="142"/>
      <c r="H192" s="142"/>
      <c r="I192" s="362"/>
      <c r="J192" s="362"/>
      <c r="K192" s="362"/>
      <c r="L192" s="142" t="s">
        <v>997</v>
      </c>
      <c r="M192" s="142" t="s">
        <v>1735</v>
      </c>
      <c r="N192" s="142" t="s">
        <v>1736</v>
      </c>
      <c r="O192" s="142" t="s">
        <v>1737</v>
      </c>
      <c r="P192" s="142" t="s">
        <v>1738</v>
      </c>
      <c r="Q192" s="142"/>
      <c r="R192" s="142" t="s">
        <v>1739</v>
      </c>
      <c r="S192" s="142"/>
      <c r="T192" s="140"/>
      <c r="U192" s="140"/>
      <c r="V192" s="140"/>
      <c r="W192" s="140"/>
      <c r="X192" s="140"/>
      <c r="Y192" s="342"/>
      <c r="Z192" s="148"/>
      <c r="AB192" s="149"/>
      <c r="AC192" s="148"/>
      <c r="AD192" s="148"/>
      <c r="AE192" s="148"/>
      <c r="AF192" s="148"/>
      <c r="AG192" s="363"/>
      <c r="AH192" s="148"/>
      <c r="AI192" s="148"/>
      <c r="AJ192" s="148"/>
      <c r="AK192" s="148"/>
      <c r="AP192" s="363"/>
    </row>
    <row r="193" spans="1:42" ht="98.25" customHeight="1" x14ac:dyDescent="0.55000000000000004">
      <c r="A193" s="249" t="s">
        <v>1740</v>
      </c>
      <c r="B193" s="140"/>
      <c r="C193" s="362"/>
      <c r="D193" s="141" t="s">
        <v>637</v>
      </c>
      <c r="E193" s="142" t="s">
        <v>1713</v>
      </c>
      <c r="F193" s="157" t="s">
        <v>638</v>
      </c>
      <c r="G193" s="142"/>
      <c r="H193" s="142"/>
      <c r="I193" s="362"/>
      <c r="J193" s="362"/>
      <c r="K193" s="362"/>
      <c r="L193" s="142" t="s">
        <v>1741</v>
      </c>
      <c r="M193" s="142" t="s">
        <v>1742</v>
      </c>
      <c r="N193" s="142" t="s">
        <v>1743</v>
      </c>
      <c r="O193" s="142" t="s">
        <v>1744</v>
      </c>
      <c r="P193" s="142" t="s">
        <v>1745</v>
      </c>
      <c r="Q193" s="142"/>
      <c r="R193" s="142" t="s">
        <v>1746</v>
      </c>
      <c r="S193" s="142"/>
      <c r="T193" s="140"/>
      <c r="U193" s="140"/>
      <c r="V193" s="140"/>
      <c r="W193" s="140"/>
      <c r="X193" s="140"/>
      <c r="Y193" s="342"/>
      <c r="Z193" s="148"/>
      <c r="AB193" s="149"/>
      <c r="AC193" s="148"/>
      <c r="AD193" s="148"/>
      <c r="AE193" s="148"/>
      <c r="AF193" s="148"/>
      <c r="AG193" s="363"/>
      <c r="AH193" s="148"/>
      <c r="AI193" s="148"/>
      <c r="AJ193" s="148"/>
      <c r="AK193" s="148"/>
      <c r="AP193" s="363"/>
    </row>
    <row r="194" spans="1:42" ht="77.150000000000006" customHeight="1" x14ac:dyDescent="0.55000000000000004">
      <c r="A194" s="249" t="s">
        <v>1747</v>
      </c>
      <c r="B194" s="140"/>
      <c r="C194" s="362"/>
      <c r="D194" s="141" t="s">
        <v>637</v>
      </c>
      <c r="E194" s="142" t="s">
        <v>1713</v>
      </c>
      <c r="F194" s="157" t="s">
        <v>638</v>
      </c>
      <c r="G194" s="142"/>
      <c r="H194" s="142"/>
      <c r="I194" s="362"/>
      <c r="J194" s="362"/>
      <c r="K194" s="362"/>
      <c r="L194" s="142" t="s">
        <v>829</v>
      </c>
      <c r="M194" s="142" t="s">
        <v>1748</v>
      </c>
      <c r="N194" s="142" t="s">
        <v>1749</v>
      </c>
      <c r="O194" s="142" t="s">
        <v>1750</v>
      </c>
      <c r="P194" s="142" t="s">
        <v>1751</v>
      </c>
      <c r="Q194" s="142"/>
      <c r="R194" s="142" t="s">
        <v>1705</v>
      </c>
      <c r="S194" s="142"/>
      <c r="T194" s="364"/>
      <c r="U194" s="365"/>
      <c r="V194" s="349"/>
      <c r="W194" s="366"/>
      <c r="X194" s="367"/>
      <c r="Y194" s="342"/>
      <c r="Z194" s="148"/>
      <c r="AB194" s="149"/>
      <c r="AC194" s="148"/>
      <c r="AD194" s="148"/>
      <c r="AE194" s="148"/>
      <c r="AF194" s="148"/>
      <c r="AG194" s="363"/>
      <c r="AH194" s="148"/>
      <c r="AI194" s="148"/>
      <c r="AJ194" s="148"/>
      <c r="AK194" s="148"/>
      <c r="AP194" s="363"/>
    </row>
    <row r="195" spans="1:42" ht="63.75" customHeight="1" x14ac:dyDescent="0.55000000000000004">
      <c r="A195" s="249" t="s">
        <v>1752</v>
      </c>
      <c r="B195" s="140"/>
      <c r="C195" s="362"/>
      <c r="D195" s="141" t="s">
        <v>637</v>
      </c>
      <c r="E195" s="142" t="s">
        <v>1713</v>
      </c>
      <c r="F195" s="157" t="s">
        <v>638</v>
      </c>
      <c r="G195" s="142"/>
      <c r="H195" s="142"/>
      <c r="I195" s="362"/>
      <c r="J195" s="362"/>
      <c r="K195" s="362"/>
      <c r="L195" s="142" t="s">
        <v>946</v>
      </c>
      <c r="M195" s="142" t="s">
        <v>1753</v>
      </c>
      <c r="N195" s="142" t="s">
        <v>1754</v>
      </c>
      <c r="O195" s="142" t="s">
        <v>1755</v>
      </c>
      <c r="P195" s="142" t="s">
        <v>1756</v>
      </c>
      <c r="Q195" s="142"/>
      <c r="R195" s="142" t="s">
        <v>1705</v>
      </c>
      <c r="S195" s="142"/>
      <c r="T195" s="364"/>
      <c r="U195" s="368"/>
      <c r="V195" s="140"/>
      <c r="W195" s="347"/>
      <c r="X195" s="347"/>
      <c r="Y195" s="348"/>
      <c r="Z195" s="148"/>
      <c r="AB195" s="149"/>
      <c r="AC195" s="148"/>
      <c r="AD195" s="148"/>
      <c r="AE195" s="148"/>
      <c r="AF195" s="148"/>
      <c r="AG195" s="363"/>
      <c r="AH195" s="148"/>
      <c r="AI195" s="148"/>
      <c r="AJ195" s="148"/>
      <c r="AK195" s="148"/>
      <c r="AP195" s="363"/>
    </row>
    <row r="196" spans="1:42" ht="70.5" customHeight="1" x14ac:dyDescent="0.55000000000000004">
      <c r="A196" s="249" t="s">
        <v>1757</v>
      </c>
      <c r="B196" s="140"/>
      <c r="C196" s="362"/>
      <c r="D196" s="141" t="s">
        <v>637</v>
      </c>
      <c r="E196" s="142" t="s">
        <v>1713</v>
      </c>
      <c r="F196" s="157" t="s">
        <v>638</v>
      </c>
      <c r="G196" s="142"/>
      <c r="H196" s="142"/>
      <c r="I196" s="362"/>
      <c r="J196" s="362"/>
      <c r="K196" s="362"/>
      <c r="L196" s="142" t="s">
        <v>946</v>
      </c>
      <c r="M196" s="142" t="s">
        <v>1753</v>
      </c>
      <c r="N196" s="142" t="s">
        <v>1758</v>
      </c>
      <c r="O196" s="142" t="s">
        <v>1759</v>
      </c>
      <c r="P196" s="142" t="s">
        <v>1760</v>
      </c>
      <c r="Q196" s="142"/>
      <c r="R196" s="142" t="s">
        <v>1705</v>
      </c>
      <c r="S196" s="142"/>
      <c r="T196" s="364"/>
      <c r="U196" s="368"/>
      <c r="V196" s="140"/>
      <c r="W196" s="349"/>
      <c r="X196" s="349"/>
      <c r="Y196" s="350"/>
      <c r="Z196" s="148"/>
      <c r="AB196" s="149"/>
      <c r="AC196" s="148"/>
      <c r="AD196" s="148"/>
      <c r="AE196" s="148"/>
      <c r="AF196" s="148"/>
      <c r="AG196" s="363"/>
      <c r="AH196" s="148"/>
      <c r="AI196" s="148"/>
      <c r="AJ196" s="148"/>
      <c r="AK196" s="148"/>
      <c r="AP196" s="363"/>
    </row>
    <row r="197" spans="1:42" s="339" customFormat="1" ht="95.25" customHeight="1" x14ac:dyDescent="0.55000000000000004">
      <c r="A197" s="1">
        <v>260</v>
      </c>
      <c r="B197" s="142"/>
      <c r="C197" s="142"/>
      <c r="D197" s="142" t="s">
        <v>637</v>
      </c>
      <c r="E197" s="142" t="s">
        <v>1761</v>
      </c>
      <c r="F197" s="157" t="s">
        <v>638</v>
      </c>
      <c r="G197" s="142"/>
      <c r="H197" s="142"/>
      <c r="I197" s="369"/>
      <c r="J197" s="140"/>
      <c r="K197" s="370">
        <v>43679</v>
      </c>
      <c r="L197" s="142" t="s">
        <v>1022</v>
      </c>
      <c r="M197" s="140" t="s">
        <v>1023</v>
      </c>
      <c r="N197" s="142" t="s">
        <v>1762</v>
      </c>
      <c r="O197" s="142" t="s">
        <v>1763</v>
      </c>
      <c r="P197" s="142" t="s">
        <v>1764</v>
      </c>
      <c r="Q197" s="142"/>
      <c r="R197" s="369" t="s">
        <v>1765</v>
      </c>
      <c r="S197" s="369"/>
      <c r="T197" s="349"/>
      <c r="U197" s="140"/>
      <c r="V197" s="140"/>
      <c r="W197" s="140"/>
      <c r="X197" s="140"/>
      <c r="Y197" s="371"/>
      <c r="Z197" s="372"/>
      <c r="AA197" s="129"/>
      <c r="AB197" s="148"/>
      <c r="AC197" s="372"/>
      <c r="AD197" s="372"/>
      <c r="AE197" s="372"/>
      <c r="AF197" s="372"/>
      <c r="AG197" s="162"/>
      <c r="AH197" s="372"/>
      <c r="AI197" s="372"/>
      <c r="AJ197" s="372"/>
      <c r="AK197" s="372"/>
      <c r="AL197" s="373"/>
      <c r="AM197" s="373"/>
      <c r="AN197" s="373"/>
      <c r="AO197" s="373"/>
      <c r="AP197" s="162"/>
    </row>
    <row r="198" spans="1:42" s="376" customFormat="1" ht="60.75" customHeight="1" x14ac:dyDescent="0.55000000000000004">
      <c r="A198" s="1">
        <v>266</v>
      </c>
      <c r="B198" s="142"/>
      <c r="C198" s="142"/>
      <c r="D198" s="142" t="s">
        <v>637</v>
      </c>
      <c r="E198" s="142" t="s">
        <v>1761</v>
      </c>
      <c r="F198" s="157" t="s">
        <v>638</v>
      </c>
      <c r="G198" s="142"/>
      <c r="H198" s="142"/>
      <c r="I198" s="369"/>
      <c r="J198" s="140"/>
      <c r="K198" s="370">
        <v>43679</v>
      </c>
      <c r="L198" s="142" t="s">
        <v>1766</v>
      </c>
      <c r="M198" s="140" t="s">
        <v>1708</v>
      </c>
      <c r="N198" s="142" t="s">
        <v>1767</v>
      </c>
      <c r="O198" s="142" t="s">
        <v>1768</v>
      </c>
      <c r="P198" s="142" t="s">
        <v>1769</v>
      </c>
      <c r="Q198" s="142"/>
      <c r="R198" s="369" t="s">
        <v>1770</v>
      </c>
      <c r="S198" s="369"/>
      <c r="T198" s="140"/>
      <c r="U198" s="140"/>
      <c r="V198" s="140"/>
      <c r="W198" s="349"/>
      <c r="X198" s="349"/>
      <c r="Y198" s="374"/>
      <c r="Z198" s="372"/>
      <c r="AA198" s="129"/>
      <c r="AB198" s="148"/>
      <c r="AC198" s="372"/>
      <c r="AD198" s="372"/>
      <c r="AE198" s="372"/>
      <c r="AF198" s="372"/>
      <c r="AG198" s="162"/>
      <c r="AH198" s="372"/>
      <c r="AI198" s="372"/>
      <c r="AJ198" s="372"/>
      <c r="AK198" s="372"/>
      <c r="AL198" s="375"/>
      <c r="AM198" s="375"/>
      <c r="AN198" s="375"/>
      <c r="AO198" s="375"/>
      <c r="AP198" s="162"/>
    </row>
    <row r="199" spans="1:42" s="339" customFormat="1" ht="105.75" customHeight="1" x14ac:dyDescent="0.55000000000000004">
      <c r="A199" s="1">
        <v>267</v>
      </c>
      <c r="B199" s="142"/>
      <c r="C199" s="140"/>
      <c r="D199" s="142" t="s">
        <v>637</v>
      </c>
      <c r="E199" s="142" t="s">
        <v>1761</v>
      </c>
      <c r="F199" s="157" t="s">
        <v>638</v>
      </c>
      <c r="G199" s="142"/>
      <c r="H199" s="142"/>
      <c r="I199" s="369"/>
      <c r="J199" s="140"/>
      <c r="K199" s="370">
        <v>43679</v>
      </c>
      <c r="L199" s="142" t="s">
        <v>1771</v>
      </c>
      <c r="M199" s="140" t="s">
        <v>1772</v>
      </c>
      <c r="N199" s="140" t="s">
        <v>1773</v>
      </c>
      <c r="O199" s="142" t="s">
        <v>1774</v>
      </c>
      <c r="P199" s="142" t="s">
        <v>1775</v>
      </c>
      <c r="Q199" s="142"/>
      <c r="R199" s="369" t="s">
        <v>1776</v>
      </c>
      <c r="S199" s="369"/>
      <c r="T199" s="140"/>
      <c r="U199" s="140"/>
      <c r="V199" s="140"/>
      <c r="W199" s="140"/>
      <c r="X199" s="140"/>
      <c r="Y199" s="371"/>
      <c r="Z199" s="372"/>
      <c r="AA199" s="129"/>
      <c r="AB199" s="148"/>
      <c r="AC199" s="372"/>
      <c r="AD199" s="372"/>
      <c r="AE199" s="372"/>
      <c r="AF199" s="372"/>
      <c r="AG199" s="162"/>
      <c r="AH199" s="372"/>
      <c r="AI199" s="372"/>
      <c r="AJ199" s="372"/>
      <c r="AK199" s="372"/>
      <c r="AL199" s="373"/>
      <c r="AM199" s="373"/>
      <c r="AN199" s="373"/>
      <c r="AO199" s="373"/>
      <c r="AP199" s="162"/>
    </row>
    <row r="200" spans="1:42" s="378" customFormat="1" ht="87" customHeight="1" x14ac:dyDescent="0.55000000000000004">
      <c r="A200" s="1">
        <v>268</v>
      </c>
      <c r="B200" s="142"/>
      <c r="C200" s="142"/>
      <c r="D200" s="142" t="s">
        <v>637</v>
      </c>
      <c r="E200" s="142" t="s">
        <v>1761</v>
      </c>
      <c r="F200" s="157" t="s">
        <v>638</v>
      </c>
      <c r="G200" s="142"/>
      <c r="H200" s="142"/>
      <c r="I200" s="369"/>
      <c r="J200" s="140"/>
      <c r="K200" s="370">
        <v>43679</v>
      </c>
      <c r="L200" s="142" t="s">
        <v>1766</v>
      </c>
      <c r="M200" s="140" t="s">
        <v>1718</v>
      </c>
      <c r="N200" s="142" t="s">
        <v>1777</v>
      </c>
      <c r="O200" s="142" t="s">
        <v>1778</v>
      </c>
      <c r="P200" s="142" t="s">
        <v>1779</v>
      </c>
      <c r="Q200" s="142"/>
      <c r="R200" s="369" t="s">
        <v>1780</v>
      </c>
      <c r="S200" s="369"/>
      <c r="T200" s="140"/>
      <c r="U200" s="140"/>
      <c r="V200" s="140"/>
      <c r="W200" s="140"/>
      <c r="X200" s="140"/>
      <c r="Y200" s="371"/>
      <c r="Z200" s="372"/>
      <c r="AA200" s="129"/>
      <c r="AB200" s="148"/>
      <c r="AC200" s="372"/>
      <c r="AD200" s="372"/>
      <c r="AE200" s="372"/>
      <c r="AF200" s="372"/>
      <c r="AG200" s="162"/>
      <c r="AH200" s="372"/>
      <c r="AI200" s="372"/>
      <c r="AJ200" s="372"/>
      <c r="AK200" s="372"/>
      <c r="AL200" s="377"/>
      <c r="AM200" s="377"/>
      <c r="AN200" s="377"/>
      <c r="AO200" s="377"/>
      <c r="AP200" s="162"/>
    </row>
    <row r="201" spans="1:42" s="339" customFormat="1" ht="218.25" customHeight="1" x14ac:dyDescent="0.55000000000000004">
      <c r="A201" s="1">
        <v>269</v>
      </c>
      <c r="B201" s="142"/>
      <c r="C201" s="142"/>
      <c r="D201" s="142" t="s">
        <v>637</v>
      </c>
      <c r="E201" s="142" t="s">
        <v>1761</v>
      </c>
      <c r="F201" s="157" t="s">
        <v>638</v>
      </c>
      <c r="G201" s="142"/>
      <c r="H201" s="142"/>
      <c r="I201" s="369"/>
      <c r="J201" s="140"/>
      <c r="K201" s="370">
        <v>43679</v>
      </c>
      <c r="L201" s="142" t="s">
        <v>798</v>
      </c>
      <c r="M201" s="140" t="s">
        <v>1781</v>
      </c>
      <c r="N201" s="142" t="s">
        <v>1782</v>
      </c>
      <c r="O201" s="142" t="s">
        <v>1783</v>
      </c>
      <c r="P201" s="142" t="s">
        <v>1784</v>
      </c>
      <c r="Q201" s="142"/>
      <c r="R201" s="369" t="s">
        <v>1785</v>
      </c>
      <c r="S201" s="369"/>
      <c r="T201" s="140"/>
      <c r="U201" s="140"/>
      <c r="V201" s="140"/>
      <c r="W201" s="140"/>
      <c r="X201" s="140"/>
      <c r="Y201" s="371"/>
      <c r="Z201" s="372"/>
      <c r="AA201" s="129"/>
      <c r="AB201" s="148"/>
      <c r="AC201" s="372"/>
      <c r="AD201" s="372"/>
      <c r="AE201" s="372"/>
      <c r="AF201" s="372"/>
      <c r="AG201" s="162"/>
      <c r="AH201" s="372"/>
      <c r="AI201" s="372"/>
      <c r="AJ201" s="372"/>
      <c r="AK201" s="372"/>
      <c r="AL201" s="373"/>
      <c r="AM201" s="373"/>
      <c r="AN201" s="373"/>
      <c r="AO201" s="373"/>
      <c r="AP201" s="162"/>
    </row>
    <row r="202" spans="1:42" s="376" customFormat="1" ht="77.25" customHeight="1" x14ac:dyDescent="0.55000000000000004">
      <c r="A202" s="1">
        <v>270</v>
      </c>
      <c r="B202" s="142"/>
      <c r="C202" s="142"/>
      <c r="D202" s="142" t="s">
        <v>637</v>
      </c>
      <c r="E202" s="142" t="s">
        <v>1761</v>
      </c>
      <c r="F202" s="157" t="s">
        <v>638</v>
      </c>
      <c r="G202" s="142"/>
      <c r="H202" s="142"/>
      <c r="I202" s="369"/>
      <c r="J202" s="140"/>
      <c r="K202" s="370">
        <v>43679</v>
      </c>
      <c r="L202" s="142" t="s">
        <v>798</v>
      </c>
      <c r="M202" s="140" t="s">
        <v>1786</v>
      </c>
      <c r="N202" s="142" t="s">
        <v>1787</v>
      </c>
      <c r="O202" s="142" t="s">
        <v>1788</v>
      </c>
      <c r="P202" s="142" t="s">
        <v>1789</v>
      </c>
      <c r="Q202" s="142"/>
      <c r="R202" s="369" t="s">
        <v>1790</v>
      </c>
      <c r="S202" s="369"/>
      <c r="T202" s="140"/>
      <c r="U202" s="140"/>
      <c r="V202" s="140"/>
      <c r="W202" s="140"/>
      <c r="X202" s="140"/>
      <c r="Y202" s="371"/>
      <c r="Z202" s="372"/>
      <c r="AA202" s="129"/>
      <c r="AB202" s="148"/>
      <c r="AC202" s="372"/>
      <c r="AD202" s="372"/>
      <c r="AE202" s="372"/>
      <c r="AF202" s="372"/>
      <c r="AG202" s="162"/>
      <c r="AH202" s="372"/>
      <c r="AI202" s="372"/>
      <c r="AJ202" s="372"/>
      <c r="AK202" s="372"/>
      <c r="AL202" s="375"/>
      <c r="AM202" s="375"/>
      <c r="AN202" s="375"/>
      <c r="AO202" s="375"/>
      <c r="AP202" s="162"/>
    </row>
    <row r="203" spans="1:42" s="379" customFormat="1" ht="90.75" customHeight="1" x14ac:dyDescent="0.55000000000000004">
      <c r="A203" s="1">
        <v>272</v>
      </c>
      <c r="B203" s="142"/>
      <c r="C203" s="142"/>
      <c r="D203" s="142" t="s">
        <v>637</v>
      </c>
      <c r="E203" s="142" t="s">
        <v>1761</v>
      </c>
      <c r="F203" s="157" t="s">
        <v>638</v>
      </c>
      <c r="G203" s="142"/>
      <c r="H203" s="142"/>
      <c r="I203" s="369"/>
      <c r="J203" s="140"/>
      <c r="K203" s="370">
        <v>43679</v>
      </c>
      <c r="L203" s="142" t="s">
        <v>823</v>
      </c>
      <c r="M203" s="140" t="s">
        <v>640</v>
      </c>
      <c r="N203" s="142" t="s">
        <v>1791</v>
      </c>
      <c r="O203" s="142" t="s">
        <v>1792</v>
      </c>
      <c r="P203" s="142" t="s">
        <v>1793</v>
      </c>
      <c r="Q203" s="142"/>
      <c r="R203" s="369" t="s">
        <v>1794</v>
      </c>
      <c r="S203" s="369"/>
      <c r="T203" s="140"/>
      <c r="U203" s="140"/>
      <c r="V203" s="140"/>
      <c r="W203" s="140"/>
      <c r="X203" s="140"/>
      <c r="Y203" s="371"/>
      <c r="Z203" s="372"/>
      <c r="AA203" s="129"/>
      <c r="AB203" s="148"/>
      <c r="AC203" s="372"/>
      <c r="AD203" s="372"/>
      <c r="AE203" s="372"/>
      <c r="AF203" s="372"/>
      <c r="AG203" s="162"/>
      <c r="AH203" s="372"/>
      <c r="AI203" s="372"/>
      <c r="AJ203" s="372"/>
      <c r="AK203" s="372"/>
      <c r="AL203" s="372"/>
      <c r="AM203" s="372"/>
      <c r="AN203" s="372"/>
      <c r="AO203" s="372"/>
      <c r="AP203" s="162"/>
    </row>
    <row r="204" spans="1:42" s="376" customFormat="1" ht="126.75" customHeight="1" x14ac:dyDescent="0.55000000000000004">
      <c r="A204" s="1">
        <v>273</v>
      </c>
      <c r="B204" s="142"/>
      <c r="C204" s="142"/>
      <c r="D204" s="142" t="s">
        <v>637</v>
      </c>
      <c r="E204" s="142" t="s">
        <v>1761</v>
      </c>
      <c r="F204" s="157" t="s">
        <v>638</v>
      </c>
      <c r="G204" s="142"/>
      <c r="H204" s="142"/>
      <c r="I204" s="369"/>
      <c r="J204" s="140"/>
      <c r="K204" s="370">
        <v>43679</v>
      </c>
      <c r="L204" s="142" t="s">
        <v>997</v>
      </c>
      <c r="M204" s="140" t="s">
        <v>1795</v>
      </c>
      <c r="N204" s="142" t="s">
        <v>1796</v>
      </c>
      <c r="O204" s="142" t="s">
        <v>1797</v>
      </c>
      <c r="P204" s="142" t="s">
        <v>1798</v>
      </c>
      <c r="Q204" s="142"/>
      <c r="R204" s="369" t="s">
        <v>1799</v>
      </c>
      <c r="S204" s="369"/>
      <c r="T204" s="140"/>
      <c r="U204" s="140"/>
      <c r="V204" s="140"/>
      <c r="W204" s="140"/>
      <c r="X204" s="140"/>
      <c r="Y204" s="371"/>
      <c r="Z204" s="372"/>
      <c r="AA204" s="129"/>
      <c r="AB204" s="148"/>
      <c r="AC204" s="372"/>
      <c r="AD204" s="372"/>
      <c r="AE204" s="372"/>
      <c r="AF204" s="372"/>
      <c r="AG204" s="162"/>
      <c r="AH204" s="372"/>
      <c r="AI204" s="372"/>
      <c r="AJ204" s="372"/>
      <c r="AK204" s="372"/>
      <c r="AL204" s="375"/>
      <c r="AM204" s="375"/>
      <c r="AN204" s="375"/>
      <c r="AO204" s="375"/>
      <c r="AP204" s="162"/>
    </row>
    <row r="205" spans="1:42" s="339" customFormat="1" ht="119.25" customHeight="1" x14ac:dyDescent="0.55000000000000004">
      <c r="A205" s="1">
        <v>275</v>
      </c>
      <c r="B205" s="142"/>
      <c r="C205" s="142"/>
      <c r="D205" s="142" t="s">
        <v>637</v>
      </c>
      <c r="E205" s="142" t="s">
        <v>1761</v>
      </c>
      <c r="F205" s="157" t="s">
        <v>638</v>
      </c>
      <c r="G205" s="142"/>
      <c r="H205" s="142"/>
      <c r="I205" s="369"/>
      <c r="J205" s="140"/>
      <c r="K205" s="370">
        <v>43679</v>
      </c>
      <c r="L205" s="142" t="s">
        <v>997</v>
      </c>
      <c r="M205" s="140" t="s">
        <v>1800</v>
      </c>
      <c r="N205" s="142" t="s">
        <v>1801</v>
      </c>
      <c r="O205" s="142" t="s">
        <v>1802</v>
      </c>
      <c r="P205" s="142" t="s">
        <v>1803</v>
      </c>
      <c r="Q205" s="142"/>
      <c r="R205" s="369" t="s">
        <v>1804</v>
      </c>
      <c r="S205" s="369"/>
      <c r="T205" s="140"/>
      <c r="U205" s="140"/>
      <c r="V205" s="140"/>
      <c r="W205" s="140"/>
      <c r="X205" s="140"/>
      <c r="Y205" s="371"/>
      <c r="Z205" s="372"/>
      <c r="AA205" s="129"/>
      <c r="AB205" s="148"/>
      <c r="AC205" s="372"/>
      <c r="AD205" s="372"/>
      <c r="AE205" s="372"/>
      <c r="AF205" s="372"/>
      <c r="AG205" s="162"/>
      <c r="AH205" s="372"/>
      <c r="AI205" s="372"/>
      <c r="AJ205" s="372"/>
      <c r="AK205" s="372"/>
      <c r="AL205" s="373"/>
      <c r="AM205" s="373"/>
      <c r="AN205" s="373"/>
      <c r="AO205" s="373"/>
      <c r="AP205" s="162"/>
    </row>
    <row r="206" spans="1:42" s="339" customFormat="1" ht="246" customHeight="1" x14ac:dyDescent="0.55000000000000004">
      <c r="A206" s="1">
        <v>276</v>
      </c>
      <c r="B206" s="142"/>
      <c r="C206" s="142"/>
      <c r="D206" s="142" t="s">
        <v>637</v>
      </c>
      <c r="E206" s="142" t="s">
        <v>1761</v>
      </c>
      <c r="F206" s="157" t="s">
        <v>638</v>
      </c>
      <c r="G206" s="142"/>
      <c r="H206" s="142"/>
      <c r="I206" s="369"/>
      <c r="J206" s="140"/>
      <c r="K206" s="370">
        <v>43679</v>
      </c>
      <c r="L206" s="142" t="s">
        <v>1741</v>
      </c>
      <c r="M206" s="140" t="s">
        <v>1805</v>
      </c>
      <c r="N206" s="142" t="s">
        <v>1806</v>
      </c>
      <c r="O206" s="142" t="s">
        <v>1807</v>
      </c>
      <c r="P206" s="142" t="s">
        <v>1808</v>
      </c>
      <c r="Q206" s="142"/>
      <c r="R206" s="369" t="s">
        <v>1809</v>
      </c>
      <c r="S206" s="369"/>
      <c r="T206" s="140"/>
      <c r="U206" s="140"/>
      <c r="V206" s="140"/>
      <c r="W206" s="140"/>
      <c r="X206" s="140"/>
      <c r="Y206" s="371"/>
      <c r="Z206" s="372"/>
      <c r="AA206" s="129"/>
      <c r="AB206" s="148"/>
      <c r="AC206" s="372"/>
      <c r="AD206" s="372"/>
      <c r="AE206" s="372"/>
      <c r="AF206" s="372"/>
      <c r="AG206" s="162"/>
      <c r="AH206" s="372"/>
      <c r="AI206" s="372"/>
      <c r="AJ206" s="372"/>
      <c r="AK206" s="372"/>
      <c r="AL206" s="373"/>
      <c r="AM206" s="373"/>
      <c r="AN206" s="373"/>
      <c r="AO206" s="373"/>
      <c r="AP206" s="162"/>
    </row>
    <row r="207" spans="1:42" s="339" customFormat="1" ht="184.5" customHeight="1" x14ac:dyDescent="0.55000000000000004">
      <c r="A207" s="1">
        <v>277</v>
      </c>
      <c r="B207" s="142"/>
      <c r="C207" s="142"/>
      <c r="D207" s="142" t="s">
        <v>637</v>
      </c>
      <c r="E207" s="142" t="s">
        <v>1761</v>
      </c>
      <c r="F207" s="157" t="s">
        <v>638</v>
      </c>
      <c r="G207" s="142"/>
      <c r="H207" s="142"/>
      <c r="I207" s="142"/>
      <c r="J207" s="140"/>
      <c r="K207" s="370">
        <v>43679</v>
      </c>
      <c r="L207" s="142" t="s">
        <v>1693</v>
      </c>
      <c r="M207" s="140" t="s">
        <v>1810</v>
      </c>
      <c r="N207" s="142" t="s">
        <v>1811</v>
      </c>
      <c r="O207" s="142" t="s">
        <v>1812</v>
      </c>
      <c r="P207" s="142" t="s">
        <v>1813</v>
      </c>
      <c r="Q207" s="142"/>
      <c r="R207" s="142" t="s">
        <v>1814</v>
      </c>
      <c r="S207" s="142"/>
      <c r="T207" s="140"/>
      <c r="U207" s="140"/>
      <c r="V207" s="140"/>
      <c r="W207" s="140"/>
      <c r="X207" s="140"/>
      <c r="Y207" s="371"/>
      <c r="Z207" s="372"/>
      <c r="AA207" s="129"/>
      <c r="AB207" s="148"/>
      <c r="AC207" s="372"/>
      <c r="AD207" s="372"/>
      <c r="AE207" s="372"/>
      <c r="AF207" s="372"/>
      <c r="AG207" s="162"/>
      <c r="AH207" s="372"/>
      <c r="AI207" s="372"/>
      <c r="AJ207" s="372"/>
      <c r="AK207" s="372"/>
      <c r="AL207" s="373"/>
      <c r="AM207" s="373"/>
      <c r="AN207" s="373"/>
      <c r="AO207" s="373"/>
      <c r="AP207" s="162"/>
    </row>
    <row r="208" spans="1:42" ht="173.25" customHeight="1" x14ac:dyDescent="0.55000000000000004">
      <c r="A208" s="249" t="s">
        <v>1815</v>
      </c>
      <c r="B208" s="2"/>
      <c r="C208" s="380" t="s">
        <v>1816</v>
      </c>
      <c r="D208" s="249" t="s">
        <v>637</v>
      </c>
      <c r="E208" s="2" t="s">
        <v>1582</v>
      </c>
      <c r="F208" s="157" t="s">
        <v>638</v>
      </c>
      <c r="G208" s="2"/>
      <c r="H208" s="2"/>
      <c r="I208" s="249"/>
      <c r="J208" s="381"/>
      <c r="K208" s="249"/>
      <c r="L208" s="2" t="s">
        <v>639</v>
      </c>
      <c r="M208" s="2" t="s">
        <v>1817</v>
      </c>
      <c r="N208" s="1" t="s">
        <v>1818</v>
      </c>
      <c r="O208" s="2" t="s">
        <v>1819</v>
      </c>
      <c r="P208" s="1" t="s">
        <v>1820</v>
      </c>
      <c r="Q208" s="1"/>
      <c r="R208" s="1" t="s">
        <v>1821</v>
      </c>
      <c r="S208" s="1"/>
      <c r="T208" s="2"/>
      <c r="U208" s="382"/>
      <c r="V208" s="383"/>
      <c r="W208" s="2"/>
      <c r="X208" s="2"/>
      <c r="Y208" s="384"/>
      <c r="AG208" s="363"/>
    </row>
    <row r="209" spans="1:33" ht="228" x14ac:dyDescent="0.55000000000000004">
      <c r="A209" s="249" t="s">
        <v>1822</v>
      </c>
      <c r="B209" s="2"/>
      <c r="C209" s="139" t="s">
        <v>1823</v>
      </c>
      <c r="D209" s="142" t="s">
        <v>637</v>
      </c>
      <c r="E209" s="142"/>
      <c r="F209" s="157" t="s">
        <v>638</v>
      </c>
      <c r="G209" s="2"/>
      <c r="H209" s="2"/>
      <c r="I209" s="249"/>
      <c r="J209" s="381"/>
      <c r="K209" s="249"/>
      <c r="L209" s="1" t="s">
        <v>798</v>
      </c>
      <c r="M209" s="1" t="s">
        <v>1824</v>
      </c>
      <c r="N209" s="1" t="s">
        <v>1825</v>
      </c>
      <c r="O209" s="1" t="s">
        <v>1826</v>
      </c>
      <c r="P209" s="1" t="s">
        <v>1827</v>
      </c>
      <c r="Q209" s="1" t="s">
        <v>1828</v>
      </c>
      <c r="R209" s="1" t="s">
        <v>1829</v>
      </c>
      <c r="S209" s="1"/>
      <c r="T209" s="2"/>
      <c r="U209" s="2"/>
      <c r="V209" s="2"/>
      <c r="W209" s="2"/>
      <c r="X209" s="2"/>
      <c r="Y209" s="384"/>
      <c r="AG209" s="363"/>
    </row>
    <row r="210" spans="1:33" ht="228" x14ac:dyDescent="0.55000000000000004">
      <c r="A210" s="249" t="s">
        <v>1830</v>
      </c>
      <c r="B210" s="2"/>
      <c r="C210" s="139" t="s">
        <v>1831</v>
      </c>
      <c r="D210" s="142" t="s">
        <v>637</v>
      </c>
      <c r="E210" s="142"/>
      <c r="F210" s="157" t="s">
        <v>638</v>
      </c>
      <c r="G210" s="2"/>
      <c r="H210" s="2"/>
      <c r="I210" s="249"/>
      <c r="J210" s="381"/>
      <c r="K210" s="249"/>
      <c r="L210" s="1" t="s">
        <v>823</v>
      </c>
      <c r="M210" s="1" t="s">
        <v>1832</v>
      </c>
      <c r="N210" s="1" t="s">
        <v>1833</v>
      </c>
      <c r="O210" s="1" t="s">
        <v>1834</v>
      </c>
      <c r="P210" s="1" t="s">
        <v>1835</v>
      </c>
      <c r="Q210" s="1" t="s">
        <v>1836</v>
      </c>
      <c r="R210" s="1" t="s">
        <v>641</v>
      </c>
      <c r="S210" s="1"/>
      <c r="T210" s="2"/>
      <c r="U210" s="2"/>
      <c r="V210" s="2"/>
      <c r="W210" s="2"/>
      <c r="X210" s="2"/>
      <c r="Y210" s="384"/>
      <c r="AG210" s="363"/>
    </row>
    <row r="211" spans="1:33" ht="216" x14ac:dyDescent="0.55000000000000004">
      <c r="A211" s="249" t="s">
        <v>1837</v>
      </c>
      <c r="B211" s="2"/>
      <c r="C211" s="139" t="s">
        <v>1838</v>
      </c>
      <c r="D211" s="142" t="s">
        <v>637</v>
      </c>
      <c r="E211" s="142"/>
      <c r="F211" s="157" t="s">
        <v>638</v>
      </c>
      <c r="G211" s="2"/>
      <c r="H211" s="2"/>
      <c r="I211" s="249"/>
      <c r="J211" s="381"/>
      <c r="K211" s="249"/>
      <c r="L211" s="1" t="s">
        <v>823</v>
      </c>
      <c r="M211" s="1" t="s">
        <v>1832</v>
      </c>
      <c r="N211" s="1" t="s">
        <v>1839</v>
      </c>
      <c r="O211" s="1" t="s">
        <v>1840</v>
      </c>
      <c r="P211" s="1" t="s">
        <v>1841</v>
      </c>
      <c r="Q211" s="1" t="s">
        <v>1842</v>
      </c>
      <c r="R211" s="1" t="s">
        <v>641</v>
      </c>
      <c r="S211" s="1"/>
      <c r="T211" s="2"/>
      <c r="U211" s="2"/>
      <c r="V211" s="2"/>
      <c r="W211" s="2"/>
      <c r="X211" s="2"/>
      <c r="Y211" s="384"/>
      <c r="AG211" s="363"/>
    </row>
    <row r="212" spans="1:33" ht="216" x14ac:dyDescent="0.55000000000000004">
      <c r="A212" s="249" t="s">
        <v>1843</v>
      </c>
      <c r="B212" s="2"/>
      <c r="C212" s="139" t="s">
        <v>1844</v>
      </c>
      <c r="D212" s="142" t="s">
        <v>637</v>
      </c>
      <c r="E212" s="142"/>
      <c r="F212" s="157" t="s">
        <v>638</v>
      </c>
      <c r="G212" s="2"/>
      <c r="H212" s="2"/>
      <c r="I212" s="249"/>
      <c r="J212" s="381"/>
      <c r="K212" s="249"/>
      <c r="L212" s="1" t="s">
        <v>823</v>
      </c>
      <c r="M212" s="1" t="s">
        <v>1832</v>
      </c>
      <c r="N212" s="1" t="s">
        <v>1845</v>
      </c>
      <c r="O212" s="1" t="s">
        <v>1834</v>
      </c>
      <c r="P212" s="1" t="s">
        <v>1846</v>
      </c>
      <c r="Q212" s="1" t="s">
        <v>1847</v>
      </c>
      <c r="R212" s="1" t="s">
        <v>1848</v>
      </c>
      <c r="S212" s="1"/>
      <c r="T212" s="2"/>
      <c r="U212" s="2"/>
      <c r="V212" s="2"/>
      <c r="W212" s="2"/>
      <c r="X212" s="2"/>
      <c r="Y212" s="384"/>
      <c r="AG212" s="363"/>
    </row>
    <row r="213" spans="1:33" ht="228" x14ac:dyDescent="0.55000000000000004">
      <c r="A213" s="249" t="s">
        <v>1849</v>
      </c>
      <c r="B213" s="2"/>
      <c r="C213" s="139" t="s">
        <v>1850</v>
      </c>
      <c r="D213" s="142" t="s">
        <v>637</v>
      </c>
      <c r="E213" s="142"/>
      <c r="F213" s="157" t="s">
        <v>638</v>
      </c>
      <c r="G213" s="2"/>
      <c r="H213" s="2"/>
      <c r="I213" s="249"/>
      <c r="J213" s="381"/>
      <c r="K213" s="249"/>
      <c r="L213" s="1" t="s">
        <v>863</v>
      </c>
      <c r="M213" s="1" t="s">
        <v>1851</v>
      </c>
      <c r="N213" s="1" t="s">
        <v>1852</v>
      </c>
      <c r="O213" s="1" t="s">
        <v>1853</v>
      </c>
      <c r="P213" s="1" t="s">
        <v>1854</v>
      </c>
      <c r="Q213" s="1" t="s">
        <v>1855</v>
      </c>
      <c r="R213" s="1" t="s">
        <v>1856</v>
      </c>
      <c r="S213" s="1"/>
      <c r="T213" s="2"/>
      <c r="U213" s="2"/>
      <c r="V213" s="2"/>
      <c r="W213" s="2"/>
      <c r="X213" s="2"/>
      <c r="Y213" s="384"/>
      <c r="AG213" s="363"/>
    </row>
    <row r="214" spans="1:33" ht="324" x14ac:dyDescent="0.55000000000000004">
      <c r="A214" s="249" t="s">
        <v>1857</v>
      </c>
      <c r="B214" s="2"/>
      <c r="C214" s="139" t="s">
        <v>1858</v>
      </c>
      <c r="D214" s="142" t="s">
        <v>637</v>
      </c>
      <c r="E214" s="142"/>
      <c r="F214" s="157" t="s">
        <v>638</v>
      </c>
      <c r="G214" s="2"/>
      <c r="H214" s="2"/>
      <c r="I214" s="249"/>
      <c r="J214" s="381"/>
      <c r="K214" s="249"/>
      <c r="L214" s="1" t="s">
        <v>1741</v>
      </c>
      <c r="M214" s="1" t="s">
        <v>1859</v>
      </c>
      <c r="N214" s="1" t="s">
        <v>1860</v>
      </c>
      <c r="O214" s="1" t="s">
        <v>1861</v>
      </c>
      <c r="P214" s="1" t="s">
        <v>1862</v>
      </c>
      <c r="Q214" s="1"/>
      <c r="R214" s="1" t="s">
        <v>1863</v>
      </c>
      <c r="S214" s="1"/>
      <c r="T214" s="2"/>
      <c r="U214" s="2"/>
      <c r="V214" s="2"/>
      <c r="W214" s="2"/>
      <c r="X214" s="2"/>
      <c r="Y214" s="384"/>
      <c r="AG214" s="363"/>
    </row>
    <row r="215" spans="1:33" ht="144" x14ac:dyDescent="0.55000000000000004">
      <c r="A215" s="249" t="s">
        <v>1864</v>
      </c>
      <c r="B215" s="2"/>
      <c r="C215" s="139" t="s">
        <v>1865</v>
      </c>
      <c r="D215" s="142" t="s">
        <v>637</v>
      </c>
      <c r="E215" s="142"/>
      <c r="F215" s="157" t="s">
        <v>638</v>
      </c>
      <c r="G215" s="2"/>
      <c r="H215" s="2"/>
      <c r="I215" s="249"/>
      <c r="J215" s="381"/>
      <c r="K215" s="249"/>
      <c r="L215" s="1" t="s">
        <v>639</v>
      </c>
      <c r="M215" s="1" t="s">
        <v>1449</v>
      </c>
      <c r="N215" s="1" t="s">
        <v>1866</v>
      </c>
      <c r="O215" s="1" t="s">
        <v>1867</v>
      </c>
      <c r="P215" s="1" t="s">
        <v>1868</v>
      </c>
      <c r="Q215" s="1" t="s">
        <v>1869</v>
      </c>
      <c r="R215" s="1" t="s">
        <v>641</v>
      </c>
      <c r="S215" s="1"/>
      <c r="T215" s="2"/>
      <c r="U215" s="2"/>
      <c r="V215" s="2"/>
      <c r="W215" s="2"/>
      <c r="X215" s="2"/>
      <c r="Y215" s="384"/>
      <c r="AG215" s="363"/>
    </row>
    <row r="216" spans="1:33" ht="96" x14ac:dyDescent="0.55000000000000004">
      <c r="A216" s="249" t="s">
        <v>1870</v>
      </c>
      <c r="B216" s="2"/>
      <c r="C216" s="139" t="s">
        <v>1871</v>
      </c>
      <c r="D216" s="142" t="s">
        <v>637</v>
      </c>
      <c r="E216" s="142"/>
      <c r="F216" s="157" t="s">
        <v>638</v>
      </c>
      <c r="G216" s="2"/>
      <c r="H216" s="2"/>
      <c r="I216" s="249"/>
      <c r="J216" s="381"/>
      <c r="K216" s="249"/>
      <c r="L216" s="1" t="s">
        <v>823</v>
      </c>
      <c r="M216" s="1" t="s">
        <v>1872</v>
      </c>
      <c r="N216" s="1" t="s">
        <v>1873</v>
      </c>
      <c r="O216" s="1" t="s">
        <v>1874</v>
      </c>
      <c r="P216" s="1" t="s">
        <v>1875</v>
      </c>
      <c r="Q216" s="1"/>
      <c r="R216" s="1" t="s">
        <v>641</v>
      </c>
      <c r="S216" s="1"/>
      <c r="T216" s="2"/>
      <c r="U216" s="2"/>
      <c r="V216" s="2"/>
      <c r="W216" s="2"/>
      <c r="X216" s="2"/>
      <c r="Y216" s="384"/>
      <c r="AG216" s="363"/>
    </row>
    <row r="217" spans="1:33" ht="96" x14ac:dyDescent="0.55000000000000004">
      <c r="A217" s="249" t="s">
        <v>1876</v>
      </c>
      <c r="B217" s="2"/>
      <c r="C217" s="139" t="s">
        <v>1877</v>
      </c>
      <c r="D217" s="142" t="s">
        <v>637</v>
      </c>
      <c r="E217" s="142"/>
      <c r="F217" s="157" t="s">
        <v>638</v>
      </c>
      <c r="G217" s="2"/>
      <c r="H217" s="2"/>
      <c r="I217" s="249"/>
      <c r="J217" s="381"/>
      <c r="K217" s="249"/>
      <c r="L217" s="1" t="s">
        <v>953</v>
      </c>
      <c r="M217" s="1" t="s">
        <v>1878</v>
      </c>
      <c r="N217" s="1" t="s">
        <v>1879</v>
      </c>
      <c r="O217" s="1" t="s">
        <v>1880</v>
      </c>
      <c r="P217" s="1" t="s">
        <v>1881</v>
      </c>
      <c r="Q217" s="1" t="s">
        <v>1882</v>
      </c>
      <c r="R217" s="1" t="s">
        <v>641</v>
      </c>
      <c r="S217" s="1"/>
      <c r="T217" s="2"/>
      <c r="U217" s="2"/>
      <c r="V217" s="2"/>
      <c r="W217" s="2"/>
      <c r="X217" s="2"/>
      <c r="Y217" s="384"/>
      <c r="AG217" s="363"/>
    </row>
    <row r="218" spans="1:33" ht="84" x14ac:dyDescent="0.55000000000000004">
      <c r="A218" s="249" t="s">
        <v>1883</v>
      </c>
      <c r="B218" s="2"/>
      <c r="C218" s="139" t="s">
        <v>1884</v>
      </c>
      <c r="D218" s="142" t="s">
        <v>637</v>
      </c>
      <c r="E218" s="142"/>
      <c r="F218" s="157" t="s">
        <v>638</v>
      </c>
      <c r="G218" s="2"/>
      <c r="H218" s="2"/>
      <c r="I218" s="249"/>
      <c r="J218" s="381"/>
      <c r="K218" s="249"/>
      <c r="L218" s="1" t="s">
        <v>829</v>
      </c>
      <c r="M218" s="1" t="s">
        <v>1885</v>
      </c>
      <c r="N218" s="1" t="s">
        <v>1886</v>
      </c>
      <c r="O218" s="1" t="s">
        <v>1887</v>
      </c>
      <c r="P218" s="1" t="s">
        <v>1888</v>
      </c>
      <c r="Q218" s="1"/>
      <c r="R218" s="1" t="s">
        <v>1848</v>
      </c>
      <c r="S218" s="1"/>
      <c r="T218" s="2"/>
      <c r="U218" s="2"/>
      <c r="V218" s="2"/>
      <c r="W218" s="2"/>
      <c r="X218" s="2"/>
      <c r="Y218" s="384"/>
      <c r="AG218" s="363"/>
    </row>
    <row r="219" spans="1:33" ht="246.75" customHeight="1" x14ac:dyDescent="0.55000000000000004">
      <c r="A219" s="249" t="s">
        <v>1889</v>
      </c>
      <c r="B219" s="2"/>
      <c r="C219" s="139" t="s">
        <v>1890</v>
      </c>
      <c r="D219" s="142" t="s">
        <v>637</v>
      </c>
      <c r="E219" s="142"/>
      <c r="F219" s="157" t="s">
        <v>638</v>
      </c>
      <c r="G219" s="2"/>
      <c r="H219" s="2"/>
      <c r="I219" s="249"/>
      <c r="J219" s="381"/>
      <c r="K219" s="249"/>
      <c r="L219" s="1" t="s">
        <v>946</v>
      </c>
      <c r="M219" s="1" t="s">
        <v>1891</v>
      </c>
      <c r="N219" s="1" t="s">
        <v>1892</v>
      </c>
      <c r="O219" s="1" t="s">
        <v>1893</v>
      </c>
      <c r="P219" s="1" t="s">
        <v>1894</v>
      </c>
      <c r="Q219" s="1" t="s">
        <v>1895</v>
      </c>
      <c r="R219" s="1" t="s">
        <v>1896</v>
      </c>
      <c r="S219" s="1"/>
      <c r="T219" s="2"/>
      <c r="U219" s="2"/>
      <c r="V219" s="2"/>
      <c r="W219" s="2"/>
      <c r="X219" s="2"/>
      <c r="Y219" s="384"/>
      <c r="AG219" s="363"/>
    </row>
    <row r="220" spans="1:33" ht="168" x14ac:dyDescent="0.55000000000000004">
      <c r="A220" s="249" t="s">
        <v>1897</v>
      </c>
      <c r="B220" s="2"/>
      <c r="C220" s="139" t="s">
        <v>1898</v>
      </c>
      <c r="D220" s="142" t="s">
        <v>637</v>
      </c>
      <c r="E220" s="142"/>
      <c r="F220" s="157" t="s">
        <v>638</v>
      </c>
      <c r="G220" s="2"/>
      <c r="H220" s="2"/>
      <c r="I220" s="249"/>
      <c r="J220" s="381"/>
      <c r="K220" s="249"/>
      <c r="L220" s="1" t="s">
        <v>997</v>
      </c>
      <c r="M220" s="1" t="s">
        <v>1899</v>
      </c>
      <c r="N220" s="1" t="s">
        <v>1900</v>
      </c>
      <c r="O220" s="1" t="s">
        <v>1901</v>
      </c>
      <c r="P220" s="1" t="s">
        <v>1902</v>
      </c>
      <c r="Q220" s="1" t="s">
        <v>1903</v>
      </c>
      <c r="R220" s="1" t="s">
        <v>1904</v>
      </c>
      <c r="S220" s="1"/>
      <c r="T220" s="2"/>
      <c r="U220" s="2"/>
      <c r="V220" s="2"/>
      <c r="W220" s="2"/>
      <c r="X220" s="2"/>
      <c r="Y220" s="384"/>
      <c r="AG220" s="363"/>
    </row>
    <row r="221" spans="1:33" ht="228" x14ac:dyDescent="0.55000000000000004">
      <c r="A221" s="249" t="s">
        <v>1905</v>
      </c>
      <c r="B221" s="2"/>
      <c r="C221" s="139" t="s">
        <v>1906</v>
      </c>
      <c r="D221" s="142" t="s">
        <v>637</v>
      </c>
      <c r="E221" s="142"/>
      <c r="F221" s="157" t="s">
        <v>638</v>
      </c>
      <c r="G221" s="2"/>
      <c r="H221" s="2"/>
      <c r="I221" s="249"/>
      <c r="J221" s="381"/>
      <c r="K221" s="249"/>
      <c r="L221" s="1" t="s">
        <v>1741</v>
      </c>
      <c r="M221" s="1" t="s">
        <v>1907</v>
      </c>
      <c r="N221" s="1" t="s">
        <v>1908</v>
      </c>
      <c r="O221" s="1" t="s">
        <v>1909</v>
      </c>
      <c r="P221" s="1" t="s">
        <v>1910</v>
      </c>
      <c r="Q221" s="1"/>
      <c r="R221" s="1" t="s">
        <v>1911</v>
      </c>
      <c r="S221" s="1"/>
      <c r="T221" s="2"/>
      <c r="U221" s="2"/>
      <c r="V221" s="2"/>
      <c r="W221" s="2"/>
      <c r="X221" s="2"/>
      <c r="Y221" s="384"/>
      <c r="AG221" s="363"/>
    </row>
    <row r="222" spans="1:33" ht="192" x14ac:dyDescent="0.55000000000000004">
      <c r="A222" s="249" t="s">
        <v>1912</v>
      </c>
      <c r="B222" s="2"/>
      <c r="C222" s="139" t="s">
        <v>1913</v>
      </c>
      <c r="D222" s="142" t="s">
        <v>637</v>
      </c>
      <c r="E222" s="142"/>
      <c r="F222" s="157" t="s">
        <v>638</v>
      </c>
      <c r="G222" s="2"/>
      <c r="H222" s="2"/>
      <c r="I222" s="249"/>
      <c r="J222" s="381"/>
      <c r="K222" s="249"/>
      <c r="L222" s="1" t="s">
        <v>791</v>
      </c>
      <c r="M222" s="1" t="s">
        <v>1914</v>
      </c>
      <c r="N222" s="1" t="s">
        <v>1915</v>
      </c>
      <c r="O222" s="1" t="s">
        <v>1916</v>
      </c>
      <c r="P222" s="1" t="s">
        <v>1917</v>
      </c>
      <c r="Q222" s="1" t="s">
        <v>1918</v>
      </c>
      <c r="R222" s="1" t="s">
        <v>1919</v>
      </c>
      <c r="S222" s="1"/>
      <c r="T222" s="2"/>
      <c r="U222" s="2"/>
      <c r="V222" s="2"/>
      <c r="W222" s="2"/>
      <c r="X222" s="2"/>
      <c r="Y222" s="384"/>
      <c r="AG222" s="363"/>
    </row>
    <row r="223" spans="1:33" ht="96" x14ac:dyDescent="0.55000000000000004">
      <c r="A223" s="249" t="s">
        <v>1920</v>
      </c>
      <c r="B223" s="2"/>
      <c r="C223" s="139" t="s">
        <v>1921</v>
      </c>
      <c r="D223" s="142" t="s">
        <v>637</v>
      </c>
      <c r="E223" s="142"/>
      <c r="F223" s="157" t="s">
        <v>638</v>
      </c>
      <c r="G223" s="2"/>
      <c r="H223" s="2"/>
      <c r="I223" s="249"/>
      <c r="J223" s="381"/>
      <c r="K223" s="249"/>
      <c r="L223" s="1" t="s">
        <v>946</v>
      </c>
      <c r="M223" s="1" t="s">
        <v>1922</v>
      </c>
      <c r="N223" s="1" t="s">
        <v>1923</v>
      </c>
      <c r="O223" s="1" t="s">
        <v>1924</v>
      </c>
      <c r="P223" s="1" t="s">
        <v>1925</v>
      </c>
      <c r="Q223" s="1"/>
      <c r="R223" s="1" t="s">
        <v>1926</v>
      </c>
      <c r="S223" s="1"/>
      <c r="T223" s="2"/>
      <c r="U223" s="2"/>
      <c r="V223" s="2"/>
      <c r="W223" s="2"/>
      <c r="X223" s="2"/>
      <c r="Y223" s="384"/>
      <c r="AG223" s="363"/>
    </row>
    <row r="224" spans="1:33" ht="336" x14ac:dyDescent="0.55000000000000004">
      <c r="A224" s="249" t="s">
        <v>1927</v>
      </c>
      <c r="B224" s="2"/>
      <c r="C224" s="139" t="s">
        <v>1928</v>
      </c>
      <c r="D224" s="142" t="s">
        <v>637</v>
      </c>
      <c r="E224" s="142"/>
      <c r="F224" s="157" t="s">
        <v>638</v>
      </c>
      <c r="G224" s="2"/>
      <c r="H224" s="2"/>
      <c r="I224" s="249"/>
      <c r="J224" s="381"/>
      <c r="K224" s="249"/>
      <c r="L224" s="1" t="s">
        <v>823</v>
      </c>
      <c r="M224" s="1" t="s">
        <v>1929</v>
      </c>
      <c r="N224" s="1" t="s">
        <v>1930</v>
      </c>
      <c r="O224" s="1" t="s">
        <v>1931</v>
      </c>
      <c r="P224" s="1" t="s">
        <v>1932</v>
      </c>
      <c r="Q224" s="1"/>
      <c r="R224" s="1" t="s">
        <v>641</v>
      </c>
      <c r="S224" s="1"/>
      <c r="T224" s="2"/>
      <c r="U224" s="2"/>
      <c r="V224" s="2"/>
      <c r="W224" s="2"/>
      <c r="X224" s="2"/>
      <c r="Y224" s="384"/>
      <c r="AG224" s="363"/>
    </row>
    <row r="225" spans="1:33" ht="141.75" customHeight="1" x14ac:dyDescent="0.55000000000000004">
      <c r="A225" s="249" t="s">
        <v>1933</v>
      </c>
      <c r="B225" s="2"/>
      <c r="C225" s="139" t="s">
        <v>1934</v>
      </c>
      <c r="D225" s="142" t="s">
        <v>637</v>
      </c>
      <c r="E225" s="142"/>
      <c r="F225" s="157" t="s">
        <v>638</v>
      </c>
      <c r="G225" s="2"/>
      <c r="H225" s="2"/>
      <c r="I225" s="249"/>
      <c r="J225" s="381"/>
      <c r="K225" s="249"/>
      <c r="L225" s="1" t="s">
        <v>895</v>
      </c>
      <c r="M225" s="1" t="s">
        <v>1935</v>
      </c>
      <c r="N225" s="1" t="s">
        <v>1936</v>
      </c>
      <c r="O225" s="1" t="s">
        <v>1937</v>
      </c>
      <c r="P225" s="1" t="s">
        <v>1938</v>
      </c>
      <c r="Q225" s="1"/>
      <c r="R225" s="1" t="s">
        <v>1939</v>
      </c>
      <c r="S225" s="1"/>
      <c r="T225" s="2"/>
      <c r="U225" s="2"/>
      <c r="V225" s="2"/>
      <c r="W225" s="2"/>
      <c r="X225" s="2"/>
      <c r="Y225" s="384"/>
      <c r="AG225" s="363"/>
    </row>
    <row r="226" spans="1:33" ht="36" x14ac:dyDescent="0.55000000000000004">
      <c r="A226" s="249" t="s">
        <v>1940</v>
      </c>
      <c r="B226" s="2"/>
      <c r="C226" s="139" t="s">
        <v>1941</v>
      </c>
      <c r="D226" s="142" t="s">
        <v>637</v>
      </c>
      <c r="E226" s="142"/>
      <c r="F226" s="157" t="s">
        <v>638</v>
      </c>
      <c r="G226" s="2"/>
      <c r="H226" s="2"/>
      <c r="I226" s="249"/>
      <c r="J226" s="381"/>
      <c r="K226" s="249"/>
      <c r="L226" s="1" t="s">
        <v>946</v>
      </c>
      <c r="M226" s="1" t="s">
        <v>1942</v>
      </c>
      <c r="N226" s="1" t="s">
        <v>1943</v>
      </c>
      <c r="O226" s="1" t="s">
        <v>1944</v>
      </c>
      <c r="P226" s="1" t="s">
        <v>1945</v>
      </c>
      <c r="Q226" s="1" t="s">
        <v>1946</v>
      </c>
      <c r="R226" s="1" t="s">
        <v>1947</v>
      </c>
      <c r="S226" s="1"/>
      <c r="T226" s="2"/>
      <c r="U226" s="2"/>
      <c r="V226" s="2"/>
      <c r="W226" s="2"/>
      <c r="X226" s="2"/>
      <c r="Y226" s="384"/>
      <c r="AG226" s="363"/>
    </row>
    <row r="227" spans="1:33" ht="84" x14ac:dyDescent="0.55000000000000004">
      <c r="A227" s="249" t="s">
        <v>1948</v>
      </c>
      <c r="B227" s="2"/>
      <c r="C227" s="139" t="s">
        <v>1949</v>
      </c>
      <c r="D227" s="142" t="s">
        <v>637</v>
      </c>
      <c r="E227" s="142"/>
      <c r="F227" s="157" t="s">
        <v>638</v>
      </c>
      <c r="G227" s="2"/>
      <c r="H227" s="2"/>
      <c r="I227" s="249"/>
      <c r="J227" s="381"/>
      <c r="K227" s="249"/>
      <c r="L227" s="1" t="s">
        <v>823</v>
      </c>
      <c r="M227" s="1" t="s">
        <v>1950</v>
      </c>
      <c r="N227" s="1" t="s">
        <v>1951</v>
      </c>
      <c r="O227" s="1" t="s">
        <v>1952</v>
      </c>
      <c r="P227" s="1" t="s">
        <v>1953</v>
      </c>
      <c r="Q227" s="1"/>
      <c r="R227" s="1" t="s">
        <v>1954</v>
      </c>
      <c r="S227" s="1"/>
      <c r="T227" s="2"/>
      <c r="U227" s="2"/>
      <c r="V227" s="2"/>
      <c r="W227" s="2"/>
      <c r="X227" s="2"/>
      <c r="Y227" s="384"/>
      <c r="AG227" s="363"/>
    </row>
    <row r="228" spans="1:33" ht="180" x14ac:dyDescent="0.55000000000000004">
      <c r="A228" s="249" t="s">
        <v>1955</v>
      </c>
      <c r="B228" s="2"/>
      <c r="C228" s="139" t="s">
        <v>1956</v>
      </c>
      <c r="D228" s="142" t="s">
        <v>637</v>
      </c>
      <c r="E228" s="142"/>
      <c r="F228" s="157" t="s">
        <v>638</v>
      </c>
      <c r="G228" s="2"/>
      <c r="H228" s="2"/>
      <c r="I228" s="249"/>
      <c r="J228" s="381"/>
      <c r="K228" s="249"/>
      <c r="L228" s="1" t="s">
        <v>823</v>
      </c>
      <c r="M228" s="1" t="s">
        <v>1957</v>
      </c>
      <c r="N228" s="1" t="s">
        <v>1958</v>
      </c>
      <c r="O228" s="1" t="s">
        <v>1959</v>
      </c>
      <c r="P228" s="1" t="s">
        <v>1960</v>
      </c>
      <c r="Q228" s="1"/>
      <c r="R228" s="1" t="s">
        <v>1961</v>
      </c>
      <c r="S228" s="1"/>
      <c r="T228" s="2"/>
      <c r="U228" s="2"/>
      <c r="V228" s="2"/>
      <c r="W228" s="2"/>
      <c r="X228" s="2"/>
      <c r="Y228" s="384"/>
      <c r="AG228" s="363"/>
    </row>
    <row r="229" spans="1:33" ht="120" x14ac:dyDescent="0.55000000000000004">
      <c r="A229" s="249" t="s">
        <v>1962</v>
      </c>
      <c r="B229" s="2"/>
      <c r="C229" s="139" t="s">
        <v>1963</v>
      </c>
      <c r="D229" s="142" t="s">
        <v>637</v>
      </c>
      <c r="E229" s="142"/>
      <c r="F229" s="157" t="s">
        <v>638</v>
      </c>
      <c r="G229" s="2"/>
      <c r="H229" s="2"/>
      <c r="I229" s="249"/>
      <c r="J229" s="381"/>
      <c r="K229" s="249"/>
      <c r="L229" s="1" t="s">
        <v>1964</v>
      </c>
      <c r="M229" s="1" t="s">
        <v>1965</v>
      </c>
      <c r="N229" s="1" t="s">
        <v>1966</v>
      </c>
      <c r="O229" s="1" t="s">
        <v>1967</v>
      </c>
      <c r="P229" s="1" t="s">
        <v>1968</v>
      </c>
      <c r="Q229" s="1" t="s">
        <v>1969</v>
      </c>
      <c r="R229" s="1" t="s">
        <v>1970</v>
      </c>
      <c r="S229" s="1"/>
      <c r="T229" s="2"/>
      <c r="U229" s="2"/>
      <c r="V229" s="2"/>
      <c r="W229" s="2"/>
      <c r="X229" s="2"/>
      <c r="Y229" s="384"/>
      <c r="AG229" s="363"/>
    </row>
    <row r="230" spans="1:33" ht="84" x14ac:dyDescent="0.55000000000000004">
      <c r="A230" s="249" t="s">
        <v>1971</v>
      </c>
      <c r="B230" s="2"/>
      <c r="C230" s="139" t="s">
        <v>1972</v>
      </c>
      <c r="D230" s="142" t="s">
        <v>637</v>
      </c>
      <c r="E230" s="142"/>
      <c r="F230" s="157" t="s">
        <v>638</v>
      </c>
      <c r="G230" s="2"/>
      <c r="H230" s="2"/>
      <c r="I230" s="249"/>
      <c r="J230" s="381"/>
      <c r="K230" s="249"/>
      <c r="L230" s="1" t="s">
        <v>953</v>
      </c>
      <c r="M230" s="1" t="s">
        <v>1973</v>
      </c>
      <c r="N230" s="1" t="s">
        <v>1974</v>
      </c>
      <c r="O230" s="1" t="s">
        <v>1975</v>
      </c>
      <c r="P230" s="1" t="s">
        <v>1976</v>
      </c>
      <c r="Q230" s="1" t="s">
        <v>1977</v>
      </c>
      <c r="R230" s="1" t="s">
        <v>641</v>
      </c>
      <c r="S230" s="1"/>
      <c r="T230" s="2"/>
      <c r="U230" s="2"/>
      <c r="V230" s="2"/>
      <c r="W230" s="2"/>
      <c r="X230" s="2"/>
      <c r="Y230" s="384"/>
      <c r="AG230" s="363"/>
    </row>
    <row r="231" spans="1:33" ht="204" x14ac:dyDescent="0.55000000000000004">
      <c r="A231" s="249" t="s">
        <v>1978</v>
      </c>
      <c r="B231" s="2"/>
      <c r="C231" s="139" t="s">
        <v>1979</v>
      </c>
      <c r="D231" s="142" t="s">
        <v>637</v>
      </c>
      <c r="E231" s="142"/>
      <c r="F231" s="157" t="s">
        <v>638</v>
      </c>
      <c r="G231" s="2"/>
      <c r="H231" s="2"/>
      <c r="I231" s="249"/>
      <c r="J231" s="381"/>
      <c r="K231" s="249"/>
      <c r="L231" s="1" t="s">
        <v>823</v>
      </c>
      <c r="M231" s="1" t="s">
        <v>1832</v>
      </c>
      <c r="N231" s="1" t="s">
        <v>1980</v>
      </c>
      <c r="O231" s="1" t="s">
        <v>1981</v>
      </c>
      <c r="P231" s="1" t="s">
        <v>1982</v>
      </c>
      <c r="Q231" s="1" t="s">
        <v>1983</v>
      </c>
      <c r="R231" s="1" t="s">
        <v>641</v>
      </c>
      <c r="S231" s="1"/>
      <c r="T231" s="2"/>
      <c r="U231" s="2"/>
      <c r="V231" s="2"/>
      <c r="W231" s="2"/>
      <c r="X231" s="2"/>
      <c r="Y231" s="384"/>
      <c r="AG231" s="363"/>
    </row>
    <row r="232" spans="1:33" ht="192" x14ac:dyDescent="0.55000000000000004">
      <c r="A232" s="249" t="s">
        <v>1984</v>
      </c>
      <c r="B232" s="2"/>
      <c r="C232" s="139" t="s">
        <v>1985</v>
      </c>
      <c r="D232" s="142" t="s">
        <v>637</v>
      </c>
      <c r="E232" s="142"/>
      <c r="F232" s="157" t="s">
        <v>638</v>
      </c>
      <c r="G232" s="2"/>
      <c r="H232" s="2"/>
      <c r="I232" s="249"/>
      <c r="J232" s="381"/>
      <c r="K232" s="249"/>
      <c r="L232" s="1" t="s">
        <v>823</v>
      </c>
      <c r="M232" s="1" t="s">
        <v>1986</v>
      </c>
      <c r="N232" s="1" t="s">
        <v>1987</v>
      </c>
      <c r="O232" s="1" t="s">
        <v>1988</v>
      </c>
      <c r="P232" s="1" t="s">
        <v>1989</v>
      </c>
      <c r="Q232" s="1" t="s">
        <v>1990</v>
      </c>
      <c r="R232" s="1" t="s">
        <v>1991</v>
      </c>
      <c r="S232" s="1"/>
      <c r="T232" s="2"/>
      <c r="U232" s="2"/>
      <c r="V232" s="2"/>
      <c r="W232" s="2"/>
      <c r="X232" s="2"/>
      <c r="Y232" s="384"/>
      <c r="AG232" s="363"/>
    </row>
    <row r="233" spans="1:33" ht="120" x14ac:dyDescent="0.55000000000000004">
      <c r="A233" s="249" t="s">
        <v>1992</v>
      </c>
      <c r="B233" s="2"/>
      <c r="C233" s="139" t="s">
        <v>1993</v>
      </c>
      <c r="D233" s="142" t="s">
        <v>637</v>
      </c>
      <c r="E233" s="142"/>
      <c r="F233" s="157" t="s">
        <v>638</v>
      </c>
      <c r="G233" s="2"/>
      <c r="H233" s="2"/>
      <c r="I233" s="249"/>
      <c r="J233" s="381"/>
      <c r="K233" s="249"/>
      <c r="L233" s="1" t="s">
        <v>953</v>
      </c>
      <c r="M233" s="1" t="s">
        <v>1973</v>
      </c>
      <c r="N233" s="1" t="s">
        <v>1994</v>
      </c>
      <c r="O233" s="1" t="s">
        <v>1995</v>
      </c>
      <c r="P233" s="1" t="s">
        <v>1996</v>
      </c>
      <c r="Q233" s="1" t="s">
        <v>1997</v>
      </c>
      <c r="R233" s="1" t="s">
        <v>641</v>
      </c>
      <c r="S233" s="1"/>
      <c r="T233" s="2"/>
      <c r="U233" s="2"/>
      <c r="V233" s="2"/>
      <c r="W233" s="2"/>
      <c r="X233" s="2"/>
      <c r="Y233" s="384"/>
      <c r="AG233" s="363"/>
    </row>
    <row r="234" spans="1:33" ht="120" x14ac:dyDescent="0.55000000000000004">
      <c r="A234" s="249" t="s">
        <v>1998</v>
      </c>
      <c r="B234" s="2"/>
      <c r="C234" s="139" t="s">
        <v>1999</v>
      </c>
      <c r="D234" s="142" t="s">
        <v>637</v>
      </c>
      <c r="E234" s="142"/>
      <c r="F234" s="157" t="s">
        <v>638</v>
      </c>
      <c r="G234" s="2"/>
      <c r="H234" s="2"/>
      <c r="I234" s="249"/>
      <c r="J234" s="381"/>
      <c r="K234" s="249"/>
      <c r="L234" s="1" t="s">
        <v>642</v>
      </c>
      <c r="M234" s="1" t="s">
        <v>2000</v>
      </c>
      <c r="N234" s="1" t="s">
        <v>2001</v>
      </c>
      <c r="O234" s="1" t="s">
        <v>2002</v>
      </c>
      <c r="P234" s="1" t="s">
        <v>2003</v>
      </c>
      <c r="Q234" s="1" t="s">
        <v>2004</v>
      </c>
      <c r="R234" s="2" t="s">
        <v>641</v>
      </c>
      <c r="S234" s="2"/>
      <c r="T234" s="2"/>
      <c r="U234" s="2"/>
      <c r="V234" s="2"/>
      <c r="W234" s="2"/>
      <c r="X234" s="2"/>
      <c r="Y234" s="384"/>
      <c r="AG234" s="363"/>
    </row>
    <row r="235" spans="1:33" ht="84" x14ac:dyDescent="0.55000000000000004">
      <c r="A235" s="249" t="s">
        <v>2005</v>
      </c>
      <c r="B235" s="2"/>
      <c r="C235" s="139" t="s">
        <v>2006</v>
      </c>
      <c r="D235" s="142" t="s">
        <v>637</v>
      </c>
      <c r="E235" s="142"/>
      <c r="F235" s="157" t="s">
        <v>638</v>
      </c>
      <c r="G235" s="2"/>
      <c r="H235" s="2"/>
      <c r="I235" s="249"/>
      <c r="J235" s="381"/>
      <c r="K235" s="249"/>
      <c r="L235" s="1" t="s">
        <v>643</v>
      </c>
      <c r="M235" s="1" t="s">
        <v>1973</v>
      </c>
      <c r="N235" s="1" t="s">
        <v>2007</v>
      </c>
      <c r="O235" s="1" t="s">
        <v>2008</v>
      </c>
      <c r="P235" s="1" t="s">
        <v>2009</v>
      </c>
      <c r="Q235" s="1" t="s">
        <v>2010</v>
      </c>
      <c r="R235" s="2" t="s">
        <v>641</v>
      </c>
      <c r="S235" s="2"/>
      <c r="T235" s="2"/>
      <c r="U235" s="2"/>
      <c r="V235" s="2"/>
      <c r="W235" s="2"/>
      <c r="X235" s="2"/>
      <c r="Y235" s="384"/>
      <c r="AG235" s="363"/>
    </row>
    <row r="236" spans="1:33" ht="168" x14ac:dyDescent="0.55000000000000004">
      <c r="A236" s="249" t="s">
        <v>2011</v>
      </c>
      <c r="B236" s="2"/>
      <c r="C236" s="139" t="s">
        <v>2012</v>
      </c>
      <c r="D236" s="142" t="s">
        <v>637</v>
      </c>
      <c r="E236" s="142"/>
      <c r="F236" s="157" t="s">
        <v>638</v>
      </c>
      <c r="G236" s="2"/>
      <c r="H236" s="2"/>
      <c r="I236" s="249"/>
      <c r="J236" s="381"/>
      <c r="K236" s="249"/>
      <c r="L236" s="1" t="s">
        <v>642</v>
      </c>
      <c r="M236" s="1" t="s">
        <v>2013</v>
      </c>
      <c r="N236" s="1" t="s">
        <v>2014</v>
      </c>
      <c r="O236" s="1" t="s">
        <v>2015</v>
      </c>
      <c r="P236" s="1" t="s">
        <v>2016</v>
      </c>
      <c r="Q236" s="1" t="s">
        <v>2017</v>
      </c>
      <c r="R236" s="2" t="s">
        <v>641</v>
      </c>
      <c r="S236" s="2"/>
      <c r="T236" s="2"/>
      <c r="U236" s="2"/>
      <c r="V236" s="2"/>
      <c r="W236" s="2"/>
      <c r="X236" s="2"/>
      <c r="Y236" s="384"/>
      <c r="AG236" s="363"/>
    </row>
    <row r="237" spans="1:33" ht="84" x14ac:dyDescent="0.55000000000000004">
      <c r="A237" s="249" t="s">
        <v>2018</v>
      </c>
      <c r="B237" s="2"/>
      <c r="C237" s="139" t="s">
        <v>2019</v>
      </c>
      <c r="D237" s="142" t="s">
        <v>637</v>
      </c>
      <c r="E237" s="142"/>
      <c r="F237" s="157" t="s">
        <v>638</v>
      </c>
      <c r="G237" s="2"/>
      <c r="H237" s="2"/>
      <c r="I237" s="249"/>
      <c r="J237" s="381"/>
      <c r="K237" s="249"/>
      <c r="L237" s="1" t="s">
        <v>642</v>
      </c>
      <c r="M237" s="1" t="s">
        <v>2013</v>
      </c>
      <c r="N237" s="1" t="s">
        <v>2020</v>
      </c>
      <c r="O237" s="1" t="s">
        <v>2021</v>
      </c>
      <c r="P237" s="1" t="s">
        <v>2022</v>
      </c>
      <c r="Q237" s="1" t="s">
        <v>2023</v>
      </c>
      <c r="R237" s="2" t="s">
        <v>641</v>
      </c>
      <c r="S237" s="2"/>
      <c r="T237" s="2"/>
      <c r="U237" s="2"/>
      <c r="V237" s="2"/>
      <c r="W237" s="2"/>
      <c r="X237" s="2"/>
      <c r="Y237" s="384"/>
      <c r="AG237" s="363"/>
    </row>
    <row r="238" spans="1:33" ht="96" x14ac:dyDescent="0.55000000000000004">
      <c r="A238" s="249" t="s">
        <v>2024</v>
      </c>
      <c r="B238" s="2"/>
      <c r="C238" s="139" t="s">
        <v>2025</v>
      </c>
      <c r="D238" s="142" t="s">
        <v>637</v>
      </c>
      <c r="E238" s="142"/>
      <c r="F238" s="157" t="s">
        <v>638</v>
      </c>
      <c r="G238" s="2"/>
      <c r="H238" s="2"/>
      <c r="I238" s="249"/>
      <c r="J238" s="381"/>
      <c r="K238" s="249"/>
      <c r="L238" s="1" t="s">
        <v>639</v>
      </c>
      <c r="M238" s="1" t="s">
        <v>2026</v>
      </c>
      <c r="N238" s="1" t="s">
        <v>2027</v>
      </c>
      <c r="O238" s="1" t="s">
        <v>2028</v>
      </c>
      <c r="P238" s="1" t="s">
        <v>2029</v>
      </c>
      <c r="Q238" s="1" t="s">
        <v>2030</v>
      </c>
      <c r="R238" s="2" t="s">
        <v>641</v>
      </c>
      <c r="S238" s="2"/>
      <c r="T238" s="2"/>
      <c r="U238" s="2"/>
      <c r="V238" s="2"/>
      <c r="W238" s="2"/>
      <c r="X238" s="2"/>
      <c r="Y238" s="384"/>
      <c r="AG238" s="363"/>
    </row>
    <row r="239" spans="1:33" ht="192" x14ac:dyDescent="0.55000000000000004">
      <c r="A239" s="249" t="s">
        <v>2031</v>
      </c>
      <c r="B239" s="2"/>
      <c r="C239" s="139" t="s">
        <v>2032</v>
      </c>
      <c r="D239" s="142" t="s">
        <v>637</v>
      </c>
      <c r="E239" s="142"/>
      <c r="F239" s="157" t="s">
        <v>638</v>
      </c>
      <c r="G239" s="2"/>
      <c r="H239" s="2"/>
      <c r="I239" s="249"/>
      <c r="J239" s="381"/>
      <c r="K239" s="249"/>
      <c r="L239" s="1" t="s">
        <v>639</v>
      </c>
      <c r="M239" s="1" t="s">
        <v>1449</v>
      </c>
      <c r="N239" s="1" t="s">
        <v>2033</v>
      </c>
      <c r="O239" s="1" t="s">
        <v>2034</v>
      </c>
      <c r="P239" s="1" t="s">
        <v>2035</v>
      </c>
      <c r="Q239" s="1" t="s">
        <v>2036</v>
      </c>
      <c r="R239" s="2" t="s">
        <v>641</v>
      </c>
      <c r="S239" s="2"/>
      <c r="T239" s="2"/>
      <c r="U239" s="2"/>
      <c r="V239" s="2"/>
      <c r="W239" s="2"/>
      <c r="X239" s="2"/>
      <c r="Y239" s="384"/>
      <c r="AG239" s="363"/>
    </row>
    <row r="240" spans="1:33" ht="180" x14ac:dyDescent="0.55000000000000004">
      <c r="A240" s="249" t="s">
        <v>2037</v>
      </c>
      <c r="B240" s="2"/>
      <c r="C240" s="139" t="s">
        <v>2038</v>
      </c>
      <c r="D240" s="142" t="s">
        <v>637</v>
      </c>
      <c r="E240" s="142"/>
      <c r="F240" s="157" t="s">
        <v>638</v>
      </c>
      <c r="G240" s="2"/>
      <c r="H240" s="2"/>
      <c r="I240" s="249"/>
      <c r="J240" s="381"/>
      <c r="K240" s="249"/>
      <c r="L240" s="1" t="s">
        <v>639</v>
      </c>
      <c r="M240" s="1" t="s">
        <v>2039</v>
      </c>
      <c r="N240" s="1" t="s">
        <v>2040</v>
      </c>
      <c r="O240" s="1" t="s">
        <v>2041</v>
      </c>
      <c r="P240" s="1" t="s">
        <v>2042</v>
      </c>
      <c r="Q240" s="1" t="s">
        <v>2043</v>
      </c>
      <c r="R240" s="2" t="s">
        <v>641</v>
      </c>
      <c r="S240" s="2"/>
      <c r="T240" s="2"/>
      <c r="U240" s="2"/>
      <c r="V240" s="2"/>
      <c r="W240" s="2"/>
      <c r="X240" s="2"/>
      <c r="Y240" s="384"/>
      <c r="AG240" s="363"/>
    </row>
    <row r="241" spans="1:33" ht="192" x14ac:dyDescent="0.55000000000000004">
      <c r="A241" s="249" t="s">
        <v>2044</v>
      </c>
      <c r="B241" s="2"/>
      <c r="C241" s="139" t="s">
        <v>2045</v>
      </c>
      <c r="D241" s="142" t="s">
        <v>637</v>
      </c>
      <c r="E241" s="142"/>
      <c r="F241" s="157" t="s">
        <v>638</v>
      </c>
      <c r="G241" s="2"/>
      <c r="H241" s="2"/>
      <c r="I241" s="249"/>
      <c r="J241" s="381"/>
      <c r="K241" s="249"/>
      <c r="L241" s="1" t="s">
        <v>639</v>
      </c>
      <c r="M241" s="1" t="s">
        <v>1449</v>
      </c>
      <c r="N241" s="1" t="s">
        <v>2046</v>
      </c>
      <c r="O241" s="1" t="s">
        <v>2047</v>
      </c>
      <c r="P241" s="1" t="s">
        <v>2048</v>
      </c>
      <c r="Q241" s="1" t="s">
        <v>2049</v>
      </c>
      <c r="R241" s="1" t="s">
        <v>2050</v>
      </c>
      <c r="S241" s="1"/>
      <c r="T241" s="2"/>
      <c r="U241" s="2"/>
      <c r="V241" s="2"/>
      <c r="W241" s="2"/>
      <c r="X241" s="2"/>
      <c r="Y241" s="384"/>
      <c r="AG241" s="363"/>
    </row>
    <row r="242" spans="1:33" ht="264" x14ac:dyDescent="0.55000000000000004">
      <c r="A242" s="249" t="s">
        <v>2051</v>
      </c>
      <c r="B242" s="2"/>
      <c r="C242" s="139" t="s">
        <v>2052</v>
      </c>
      <c r="D242" s="142" t="s">
        <v>637</v>
      </c>
      <c r="E242" s="142"/>
      <c r="F242" s="157" t="s">
        <v>638</v>
      </c>
      <c r="G242" s="2"/>
      <c r="H242" s="2"/>
      <c r="I242" s="249"/>
      <c r="J242" s="381"/>
      <c r="K242" s="249"/>
      <c r="L242" s="1" t="s">
        <v>639</v>
      </c>
      <c r="M242" s="1" t="s">
        <v>2053</v>
      </c>
      <c r="N242" s="1" t="s">
        <v>2054</v>
      </c>
      <c r="O242" s="1" t="s">
        <v>2055</v>
      </c>
      <c r="P242" s="1" t="s">
        <v>2056</v>
      </c>
      <c r="Q242" s="1" t="s">
        <v>2057</v>
      </c>
      <c r="R242" s="2" t="s">
        <v>641</v>
      </c>
      <c r="S242" s="2"/>
      <c r="T242" s="2"/>
      <c r="U242" s="2"/>
      <c r="V242" s="2"/>
      <c r="W242" s="2"/>
      <c r="X242" s="2"/>
      <c r="Y242" s="384"/>
      <c r="AG242" s="363"/>
    </row>
    <row r="243" spans="1:33" ht="264" x14ac:dyDescent="0.55000000000000004">
      <c r="A243" s="249" t="s">
        <v>2058</v>
      </c>
      <c r="B243" s="2"/>
      <c r="C243" s="139" t="s">
        <v>2059</v>
      </c>
      <c r="D243" s="142" t="s">
        <v>637</v>
      </c>
      <c r="E243" s="142"/>
      <c r="F243" s="157" t="s">
        <v>638</v>
      </c>
      <c r="G243" s="2"/>
      <c r="H243" s="2"/>
      <c r="I243" s="249"/>
      <c r="J243" s="381"/>
      <c r="K243" s="249"/>
      <c r="L243" s="1" t="s">
        <v>639</v>
      </c>
      <c r="M243" s="1" t="s">
        <v>2053</v>
      </c>
      <c r="N243" s="1" t="s">
        <v>2060</v>
      </c>
      <c r="O243" s="1" t="s">
        <v>2055</v>
      </c>
      <c r="P243" s="1" t="s">
        <v>2061</v>
      </c>
      <c r="Q243" s="1" t="s">
        <v>2057</v>
      </c>
      <c r="R243" s="2" t="s">
        <v>641</v>
      </c>
      <c r="S243" s="2"/>
      <c r="T243" s="2"/>
      <c r="U243" s="2"/>
      <c r="V243" s="2"/>
      <c r="W243" s="2"/>
      <c r="X243" s="2"/>
      <c r="Y243" s="384"/>
      <c r="AG243" s="363"/>
    </row>
    <row r="244" spans="1:33" ht="84" x14ac:dyDescent="0.55000000000000004">
      <c r="A244" s="249" t="s">
        <v>2062</v>
      </c>
      <c r="B244" s="2"/>
      <c r="C244" s="139" t="s">
        <v>2063</v>
      </c>
      <c r="D244" s="142" t="s">
        <v>637</v>
      </c>
      <c r="E244" s="142"/>
      <c r="F244" s="157" t="s">
        <v>638</v>
      </c>
      <c r="G244" s="2"/>
      <c r="H244" s="2"/>
      <c r="I244" s="249"/>
      <c r="J244" s="381"/>
      <c r="K244" s="249"/>
      <c r="L244" s="1" t="s">
        <v>642</v>
      </c>
      <c r="M244" s="1" t="s">
        <v>1112</v>
      </c>
      <c r="N244" s="1" t="s">
        <v>2064</v>
      </c>
      <c r="O244" s="1" t="s">
        <v>2065</v>
      </c>
      <c r="P244" s="1" t="s">
        <v>2066</v>
      </c>
      <c r="Q244" s="1" t="s">
        <v>2067</v>
      </c>
      <c r="R244" s="2" t="s">
        <v>641</v>
      </c>
      <c r="S244" s="2"/>
      <c r="T244" s="2"/>
      <c r="U244" s="2"/>
      <c r="V244" s="2"/>
      <c r="W244" s="2"/>
      <c r="X244" s="2"/>
      <c r="Y244" s="384"/>
      <c r="AG244" s="363"/>
    </row>
    <row r="245" spans="1:33" ht="204" x14ac:dyDescent="0.55000000000000004">
      <c r="A245" s="249" t="s">
        <v>2068</v>
      </c>
      <c r="B245" s="2"/>
      <c r="C245" s="139" t="s">
        <v>2069</v>
      </c>
      <c r="D245" s="142" t="s">
        <v>637</v>
      </c>
      <c r="E245" s="142"/>
      <c r="F245" s="157" t="s">
        <v>638</v>
      </c>
      <c r="G245" s="2"/>
      <c r="H245" s="2"/>
      <c r="I245" s="249"/>
      <c r="J245" s="381"/>
      <c r="K245" s="249"/>
      <c r="L245" s="1" t="s">
        <v>644</v>
      </c>
      <c r="M245" s="1" t="s">
        <v>2070</v>
      </c>
      <c r="N245" s="1" t="s">
        <v>2071</v>
      </c>
      <c r="O245" s="1" t="s">
        <v>2072</v>
      </c>
      <c r="P245" s="1" t="s">
        <v>2073</v>
      </c>
      <c r="Q245" s="1" t="s">
        <v>2074</v>
      </c>
      <c r="R245" s="1" t="s">
        <v>2075</v>
      </c>
      <c r="S245" s="1"/>
      <c r="T245" s="2"/>
      <c r="U245" s="2"/>
      <c r="V245" s="2"/>
      <c r="W245" s="2"/>
      <c r="X245" s="2"/>
      <c r="Y245" s="384"/>
      <c r="AG245" s="363"/>
    </row>
    <row r="246" spans="1:33" ht="144" x14ac:dyDescent="0.55000000000000004">
      <c r="A246" s="249" t="s">
        <v>2076</v>
      </c>
      <c r="B246" s="2"/>
      <c r="C246" s="139" t="s">
        <v>2077</v>
      </c>
      <c r="D246" s="142" t="s">
        <v>637</v>
      </c>
      <c r="E246" s="142"/>
      <c r="F246" s="157" t="s">
        <v>638</v>
      </c>
      <c r="G246" s="2"/>
      <c r="H246" s="2"/>
      <c r="I246" s="249"/>
      <c r="J246" s="381"/>
      <c r="K246" s="249"/>
      <c r="L246" s="1" t="s">
        <v>643</v>
      </c>
      <c r="M246" s="1" t="s">
        <v>2078</v>
      </c>
      <c r="N246" s="1" t="s">
        <v>2079</v>
      </c>
      <c r="O246" s="1" t="s">
        <v>2080</v>
      </c>
      <c r="P246" s="1" t="s">
        <v>2081</v>
      </c>
      <c r="Q246" s="1" t="s">
        <v>2082</v>
      </c>
      <c r="R246" s="1" t="s">
        <v>2083</v>
      </c>
      <c r="S246" s="1"/>
      <c r="T246" s="2"/>
      <c r="U246" s="2"/>
      <c r="V246" s="2"/>
      <c r="W246" s="2"/>
      <c r="X246" s="2"/>
      <c r="Y246" s="384"/>
      <c r="AG246" s="363"/>
    </row>
    <row r="247" spans="1:33" ht="204" x14ac:dyDescent="0.55000000000000004">
      <c r="A247" s="249" t="s">
        <v>2084</v>
      </c>
      <c r="B247" s="2"/>
      <c r="C247" s="139" t="s">
        <v>2085</v>
      </c>
      <c r="D247" s="142" t="s">
        <v>637</v>
      </c>
      <c r="E247" s="142"/>
      <c r="F247" s="157" t="s">
        <v>638</v>
      </c>
      <c r="G247" s="2"/>
      <c r="H247" s="2"/>
      <c r="I247" s="249"/>
      <c r="J247" s="381"/>
      <c r="K247" s="249"/>
      <c r="L247" s="1" t="s">
        <v>639</v>
      </c>
      <c r="M247" s="1" t="s">
        <v>1449</v>
      </c>
      <c r="N247" s="1" t="s">
        <v>2086</v>
      </c>
      <c r="O247" s="1" t="s">
        <v>2087</v>
      </c>
      <c r="P247" s="1" t="s">
        <v>2088</v>
      </c>
      <c r="Q247" s="1" t="s">
        <v>2089</v>
      </c>
      <c r="R247" s="2" t="s">
        <v>641</v>
      </c>
      <c r="S247" s="2"/>
      <c r="T247" s="2"/>
      <c r="U247" s="2"/>
      <c r="V247" s="2"/>
      <c r="W247" s="2"/>
      <c r="X247" s="2"/>
      <c r="Y247" s="384"/>
      <c r="AG247" s="363"/>
    </row>
    <row r="248" spans="1:33" ht="168" x14ac:dyDescent="0.55000000000000004">
      <c r="A248" s="249" t="s">
        <v>2090</v>
      </c>
      <c r="B248" s="2"/>
      <c r="C248" s="139" t="s">
        <v>2091</v>
      </c>
      <c r="D248" s="142" t="s">
        <v>637</v>
      </c>
      <c r="E248" s="142"/>
      <c r="F248" s="157" t="s">
        <v>638</v>
      </c>
      <c r="G248" s="2"/>
      <c r="H248" s="2"/>
      <c r="I248" s="249"/>
      <c r="J248" s="381"/>
      <c r="K248" s="249"/>
      <c r="L248" s="1" t="s">
        <v>643</v>
      </c>
      <c r="M248" s="1" t="s">
        <v>2092</v>
      </c>
      <c r="N248" s="1" t="s">
        <v>2093</v>
      </c>
      <c r="O248" s="1" t="s">
        <v>2094</v>
      </c>
      <c r="P248" s="1" t="s">
        <v>2095</v>
      </c>
      <c r="Q248" s="1" t="s">
        <v>2096</v>
      </c>
      <c r="R248" s="1" t="s">
        <v>2097</v>
      </c>
      <c r="S248" s="1"/>
      <c r="T248" s="2"/>
      <c r="U248" s="2"/>
      <c r="V248" s="2"/>
      <c r="W248" s="2"/>
      <c r="X248" s="2"/>
      <c r="Y248" s="384"/>
      <c r="AG248" s="363"/>
    </row>
    <row r="249" spans="1:33" ht="84" x14ac:dyDescent="0.55000000000000004">
      <c r="A249" s="249" t="s">
        <v>2098</v>
      </c>
      <c r="B249" s="2"/>
      <c r="C249" s="139" t="s">
        <v>2099</v>
      </c>
      <c r="D249" s="142" t="s">
        <v>637</v>
      </c>
      <c r="E249" s="142"/>
      <c r="F249" s="157" t="s">
        <v>638</v>
      </c>
      <c r="G249" s="2"/>
      <c r="H249" s="2"/>
      <c r="I249" s="249"/>
      <c r="J249" s="381"/>
      <c r="K249" s="249"/>
      <c r="L249" s="1" t="s">
        <v>642</v>
      </c>
      <c r="M249" s="1" t="s">
        <v>2000</v>
      </c>
      <c r="N249" s="1" t="s">
        <v>2100</v>
      </c>
      <c r="O249" s="1" t="s">
        <v>2101</v>
      </c>
      <c r="P249" s="1" t="s">
        <v>2102</v>
      </c>
      <c r="Q249" s="1" t="s">
        <v>2103</v>
      </c>
      <c r="R249" s="1" t="s">
        <v>2104</v>
      </c>
      <c r="S249" s="1"/>
      <c r="T249" s="2"/>
      <c r="U249" s="2"/>
      <c r="V249" s="2"/>
      <c r="W249" s="2"/>
      <c r="X249" s="2"/>
      <c r="Y249" s="384"/>
      <c r="AG249" s="363"/>
    </row>
    <row r="250" spans="1:33" ht="144" x14ac:dyDescent="0.55000000000000004">
      <c r="A250" s="249" t="s">
        <v>2105</v>
      </c>
      <c r="B250" s="2"/>
      <c r="C250" s="139" t="s">
        <v>2106</v>
      </c>
      <c r="D250" s="142" t="s">
        <v>637</v>
      </c>
      <c r="E250" s="142"/>
      <c r="F250" s="157" t="s">
        <v>638</v>
      </c>
      <c r="G250" s="2"/>
      <c r="H250" s="2"/>
      <c r="I250" s="249"/>
      <c r="J250" s="381"/>
      <c r="K250" s="249"/>
      <c r="L250" s="1" t="s">
        <v>643</v>
      </c>
      <c r="M250" s="1" t="s">
        <v>2078</v>
      </c>
      <c r="N250" s="1" t="s">
        <v>2107</v>
      </c>
      <c r="O250" s="1" t="s">
        <v>2108</v>
      </c>
      <c r="P250" s="1" t="s">
        <v>2081</v>
      </c>
      <c r="Q250" s="1" t="s">
        <v>2082</v>
      </c>
      <c r="R250" s="1" t="s">
        <v>2083</v>
      </c>
      <c r="S250" s="1"/>
      <c r="T250" s="2"/>
      <c r="U250" s="2"/>
      <c r="V250" s="2"/>
      <c r="W250" s="2"/>
      <c r="X250" s="2"/>
      <c r="Y250" s="384"/>
      <c r="AG250" s="363"/>
    </row>
    <row r="251" spans="1:33" ht="409.5" x14ac:dyDescent="0.55000000000000004">
      <c r="A251" s="249" t="s">
        <v>2109</v>
      </c>
      <c r="B251" s="2"/>
      <c r="C251" s="139" t="s">
        <v>2110</v>
      </c>
      <c r="D251" s="142" t="s">
        <v>637</v>
      </c>
      <c r="E251" s="142"/>
      <c r="F251" s="157" t="s">
        <v>638</v>
      </c>
      <c r="G251" s="2"/>
      <c r="H251" s="2"/>
      <c r="I251" s="249"/>
      <c r="J251" s="381"/>
      <c r="K251" s="249"/>
      <c r="L251" s="1" t="s">
        <v>644</v>
      </c>
      <c r="M251" s="1" t="s">
        <v>2111</v>
      </c>
      <c r="N251" s="1" t="s">
        <v>2112</v>
      </c>
      <c r="O251" s="1" t="s">
        <v>2113</v>
      </c>
      <c r="P251" s="1" t="s">
        <v>2114</v>
      </c>
      <c r="Q251" s="1" t="s">
        <v>2115</v>
      </c>
      <c r="R251" s="1" t="s">
        <v>2116</v>
      </c>
      <c r="S251" s="1"/>
      <c r="T251" s="2"/>
      <c r="U251" s="2"/>
      <c r="V251" s="2"/>
      <c r="W251" s="2"/>
      <c r="X251" s="2"/>
      <c r="Y251" s="384"/>
      <c r="AG251" s="363"/>
    </row>
    <row r="252" spans="1:33" ht="60" x14ac:dyDescent="0.55000000000000004">
      <c r="A252" s="249" t="s">
        <v>2117</v>
      </c>
      <c r="B252" s="2"/>
      <c r="C252" s="139" t="s">
        <v>2118</v>
      </c>
      <c r="D252" s="142" t="s">
        <v>637</v>
      </c>
      <c r="E252" s="142"/>
      <c r="F252" s="157" t="s">
        <v>638</v>
      </c>
      <c r="G252" s="2"/>
      <c r="H252" s="2"/>
      <c r="I252" s="249"/>
      <c r="J252" s="381"/>
      <c r="K252" s="249"/>
      <c r="L252" s="1" t="s">
        <v>2119</v>
      </c>
      <c r="M252" s="1" t="s">
        <v>2120</v>
      </c>
      <c r="N252" s="1" t="s">
        <v>2121</v>
      </c>
      <c r="O252" s="1" t="s">
        <v>2122</v>
      </c>
      <c r="P252" s="1" t="s">
        <v>2123</v>
      </c>
      <c r="Q252" s="1" t="s">
        <v>2124</v>
      </c>
      <c r="R252" s="2" t="s">
        <v>641</v>
      </c>
      <c r="S252" s="2"/>
      <c r="T252" s="2"/>
      <c r="U252" s="2"/>
      <c r="V252" s="2"/>
      <c r="W252" s="2"/>
      <c r="X252" s="2"/>
      <c r="Y252" s="384"/>
      <c r="AG252" s="363"/>
    </row>
    <row r="253" spans="1:33" ht="60" x14ac:dyDescent="0.55000000000000004">
      <c r="A253" s="249" t="s">
        <v>2125</v>
      </c>
      <c r="B253" s="2"/>
      <c r="C253" s="139" t="s">
        <v>2126</v>
      </c>
      <c r="D253" s="142" t="s">
        <v>637</v>
      </c>
      <c r="E253" s="142"/>
      <c r="F253" s="157" t="s">
        <v>638</v>
      </c>
      <c r="G253" s="2"/>
      <c r="H253" s="2"/>
      <c r="I253" s="249"/>
      <c r="J253" s="381"/>
      <c r="K253" s="249"/>
      <c r="L253" s="1" t="s">
        <v>644</v>
      </c>
      <c r="M253" s="1" t="s">
        <v>2127</v>
      </c>
      <c r="N253" s="1" t="s">
        <v>2128</v>
      </c>
      <c r="O253" s="1" t="s">
        <v>2129</v>
      </c>
      <c r="P253" s="1" t="s">
        <v>2130</v>
      </c>
      <c r="Q253" s="1" t="s">
        <v>2131</v>
      </c>
      <c r="R253" s="2" t="s">
        <v>641</v>
      </c>
      <c r="S253" s="2"/>
      <c r="T253" s="2"/>
      <c r="U253" s="2"/>
      <c r="V253" s="2"/>
      <c r="W253" s="2"/>
      <c r="X253" s="2"/>
      <c r="Y253" s="384"/>
      <c r="AG253" s="363"/>
    </row>
    <row r="254" spans="1:33" ht="108" customHeight="1" x14ac:dyDescent="0.55000000000000004">
      <c r="A254" s="385" t="s">
        <v>2132</v>
      </c>
      <c r="B254" s="386"/>
      <c r="C254" s="387" t="s">
        <v>2133</v>
      </c>
      <c r="D254" s="388" t="s">
        <v>637</v>
      </c>
      <c r="E254" s="388"/>
      <c r="F254" s="157" t="s">
        <v>638</v>
      </c>
      <c r="G254" s="386"/>
      <c r="H254" s="386"/>
      <c r="I254" s="385"/>
      <c r="J254" s="389"/>
      <c r="K254" s="385"/>
      <c r="L254" s="88" t="s">
        <v>639</v>
      </c>
      <c r="M254" s="88" t="s">
        <v>2134</v>
      </c>
      <c r="N254" s="88" t="s">
        <v>2135</v>
      </c>
      <c r="O254" s="88" t="s">
        <v>2136</v>
      </c>
      <c r="P254" s="88" t="s">
        <v>2137</v>
      </c>
      <c r="Q254" s="88" t="s">
        <v>2138</v>
      </c>
      <c r="R254" s="88" t="s">
        <v>2139</v>
      </c>
      <c r="S254" s="88"/>
      <c r="T254" s="386"/>
      <c r="U254" s="386"/>
      <c r="V254" s="386"/>
      <c r="W254" s="386"/>
      <c r="X254" s="386"/>
      <c r="Y254" s="390"/>
      <c r="AG254" s="363"/>
    </row>
  </sheetData>
  <mergeCells count="4">
    <mergeCell ref="L6:M6"/>
    <mergeCell ref="A2:Y2"/>
    <mergeCell ref="R3:S4"/>
    <mergeCell ref="W5:X5"/>
  </mergeCells>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I52"/>
  <sheetViews>
    <sheetView topLeftCell="Q1" workbookViewId="0">
      <selection sqref="A1:XFD1048576"/>
    </sheetView>
  </sheetViews>
  <sheetFormatPr defaultRowHeight="18" x14ac:dyDescent="0.55000000000000004"/>
  <cols>
    <col min="4" max="4" width="8.6640625" style="165"/>
    <col min="14" max="15" width="13.83203125" customWidth="1"/>
    <col min="16" max="16" width="16.75" customWidth="1"/>
    <col min="18" max="18" width="40.58203125" customWidth="1"/>
    <col min="19" max="21" width="40.75" customWidth="1"/>
    <col min="22" max="22" width="26.58203125" customWidth="1"/>
    <col min="23" max="23" width="26.33203125" customWidth="1"/>
    <col min="24" max="24" width="21.5" customWidth="1"/>
    <col min="31" max="31" width="31.83203125" customWidth="1"/>
  </cols>
  <sheetData>
    <row r="2" spans="1:35" s="171" customFormat="1" ht="29.5" customHeight="1" x14ac:dyDescent="0.55000000000000004">
      <c r="A2" s="170"/>
      <c r="C2" s="172"/>
      <c r="D2" s="173"/>
      <c r="E2" s="174"/>
      <c r="F2" s="175"/>
      <c r="G2" s="174"/>
      <c r="H2" s="174"/>
      <c r="I2" s="174"/>
      <c r="J2" s="174"/>
      <c r="K2" s="174"/>
      <c r="L2" s="174"/>
      <c r="M2" s="174"/>
      <c r="N2" s="174"/>
      <c r="O2" s="174"/>
      <c r="Q2" s="174"/>
      <c r="R2" s="176" t="s">
        <v>2140</v>
      </c>
      <c r="S2" s="174"/>
      <c r="T2" s="174"/>
      <c r="U2" s="177"/>
      <c r="V2" s="178"/>
      <c r="Z2" s="179"/>
      <c r="AA2" s="179"/>
      <c r="AB2" s="179"/>
      <c r="AC2" s="179"/>
      <c r="AI2" s="180"/>
    </row>
    <row r="3" spans="1:35" s="171" customFormat="1" ht="23.25" customHeight="1" x14ac:dyDescent="0.55000000000000004">
      <c r="A3" s="170"/>
      <c r="C3" s="172"/>
      <c r="D3" s="173"/>
      <c r="E3" s="174"/>
      <c r="F3" s="175"/>
      <c r="G3" s="174"/>
      <c r="H3" s="174"/>
      <c r="I3" s="174"/>
      <c r="J3" s="174"/>
      <c r="K3" s="174"/>
      <c r="L3" s="174"/>
      <c r="M3" s="402" t="s">
        <v>2141</v>
      </c>
      <c r="N3" s="402"/>
      <c r="O3" s="402"/>
      <c r="P3" s="402"/>
      <c r="Q3" s="402"/>
      <c r="R3" s="402"/>
      <c r="S3" s="174"/>
      <c r="T3" s="174"/>
      <c r="V3" s="181"/>
      <c r="Z3" s="179"/>
      <c r="AA3" s="179"/>
      <c r="AB3" s="179"/>
      <c r="AC3" s="179"/>
      <c r="AF3" s="182"/>
      <c r="AG3" s="182"/>
      <c r="AH3" s="182"/>
      <c r="AI3" s="182"/>
    </row>
    <row r="4" spans="1:35" s="171" customFormat="1" ht="19.5" customHeight="1" x14ac:dyDescent="0.55000000000000004">
      <c r="A4" s="170"/>
      <c r="B4" s="183" t="s">
        <v>2142</v>
      </c>
      <c r="C4" s="172"/>
      <c r="D4" s="173"/>
      <c r="E4" s="174"/>
      <c r="F4" s="175"/>
      <c r="G4" s="174"/>
      <c r="H4" s="174"/>
      <c r="I4" s="174"/>
      <c r="J4" s="174"/>
      <c r="K4" s="174"/>
      <c r="L4" s="174"/>
      <c r="M4" s="174"/>
      <c r="N4" s="174"/>
      <c r="O4" s="174"/>
      <c r="Q4" s="174"/>
      <c r="R4" s="176"/>
      <c r="S4" s="174"/>
      <c r="T4" s="174"/>
      <c r="U4" s="174"/>
      <c r="V4" s="181"/>
      <c r="Z4" s="179"/>
      <c r="AA4" s="179"/>
      <c r="AB4" s="179"/>
      <c r="AC4" s="179"/>
    </row>
    <row r="5" spans="1:35" s="171" customFormat="1" ht="12" x14ac:dyDescent="0.55000000000000004">
      <c r="A5" s="170"/>
      <c r="C5" s="184"/>
      <c r="D5" s="185"/>
      <c r="E5" s="186"/>
      <c r="F5" s="403" t="s">
        <v>2143</v>
      </c>
      <c r="G5" s="404"/>
      <c r="H5" s="404"/>
      <c r="I5" s="404"/>
      <c r="J5" s="404"/>
      <c r="K5" s="404"/>
      <c r="L5" s="405"/>
      <c r="M5" s="406"/>
      <c r="N5" s="186"/>
      <c r="O5" s="186"/>
      <c r="P5" s="186"/>
      <c r="Q5" s="186"/>
      <c r="R5" s="186"/>
      <c r="S5" s="186"/>
      <c r="T5" s="186"/>
      <c r="U5" s="186"/>
      <c r="V5" s="184"/>
      <c r="W5" s="407" t="s">
        <v>2144</v>
      </c>
      <c r="X5" s="408"/>
      <c r="Y5" s="187" t="s">
        <v>2145</v>
      </c>
      <c r="Z5" s="188"/>
      <c r="AA5" s="188"/>
      <c r="AB5" s="188"/>
      <c r="AC5" s="188"/>
      <c r="AD5" s="189"/>
      <c r="AE5" s="190" t="s">
        <v>2146</v>
      </c>
      <c r="AF5" s="191"/>
      <c r="AG5" s="191"/>
      <c r="AH5" s="191"/>
      <c r="AI5" s="192"/>
    </row>
    <row r="6" spans="1:35" s="172" customFormat="1" ht="12" x14ac:dyDescent="0.55000000000000004">
      <c r="A6" s="193"/>
      <c r="B6" s="194"/>
      <c r="C6" s="195"/>
      <c r="D6" s="196"/>
      <c r="E6" s="197"/>
      <c r="F6" s="198"/>
      <c r="G6" s="198"/>
      <c r="H6" s="198"/>
      <c r="I6" s="198"/>
      <c r="J6" s="198"/>
      <c r="K6" s="199"/>
      <c r="L6" s="198"/>
      <c r="M6" s="200"/>
      <c r="N6" s="409" t="s">
        <v>2147</v>
      </c>
      <c r="O6" s="409"/>
      <c r="P6" s="201"/>
      <c r="Q6" s="201"/>
      <c r="R6" s="201"/>
      <c r="S6" s="201"/>
      <c r="T6" s="201"/>
      <c r="U6" s="201"/>
      <c r="V6" s="202"/>
      <c r="W6" s="203"/>
      <c r="X6" s="203"/>
      <c r="Y6" s="204"/>
      <c r="Z6" s="205"/>
      <c r="AA6" s="205"/>
      <c r="AB6" s="205"/>
      <c r="AC6" s="205"/>
      <c r="AD6" s="204"/>
      <c r="AE6" s="206"/>
      <c r="AF6" s="207"/>
      <c r="AG6" s="207"/>
      <c r="AH6" s="207"/>
      <c r="AI6" s="207"/>
    </row>
    <row r="7" spans="1:35" s="172" customFormat="1" ht="83.25" customHeight="1" x14ac:dyDescent="0.55000000000000004">
      <c r="A7" s="208" t="s">
        <v>2148</v>
      </c>
      <c r="B7" s="209" t="s">
        <v>2149</v>
      </c>
      <c r="C7" s="210" t="s">
        <v>2150</v>
      </c>
      <c r="D7" s="211" t="s">
        <v>2151</v>
      </c>
      <c r="E7" s="212" t="s">
        <v>2152</v>
      </c>
      <c r="F7" s="213" t="s">
        <v>2153</v>
      </c>
      <c r="G7" s="213" t="s">
        <v>2154</v>
      </c>
      <c r="H7" s="214" t="s">
        <v>2155</v>
      </c>
      <c r="I7" s="214" t="s">
        <v>2156</v>
      </c>
      <c r="J7" s="213" t="s">
        <v>2157</v>
      </c>
      <c r="K7" s="215" t="s">
        <v>2158</v>
      </c>
      <c r="L7" s="216" t="s">
        <v>2159</v>
      </c>
      <c r="M7" s="217" t="s">
        <v>2160</v>
      </c>
      <c r="N7" s="212" t="s">
        <v>774</v>
      </c>
      <c r="O7" s="212" t="s">
        <v>775</v>
      </c>
      <c r="P7" s="212" t="s">
        <v>2161</v>
      </c>
      <c r="Q7" s="212" t="s">
        <v>2162</v>
      </c>
      <c r="R7" s="212" t="s">
        <v>769</v>
      </c>
      <c r="S7" s="212" t="s">
        <v>770</v>
      </c>
      <c r="T7" s="212" t="s">
        <v>771</v>
      </c>
      <c r="U7" s="212" t="s">
        <v>2163</v>
      </c>
      <c r="V7" s="218" t="s">
        <v>2164</v>
      </c>
      <c r="W7" s="219" t="s">
        <v>2165</v>
      </c>
      <c r="X7" s="219" t="s">
        <v>2166</v>
      </c>
      <c r="Y7" s="220" t="s">
        <v>2167</v>
      </c>
      <c r="Z7" s="220" t="s">
        <v>2168</v>
      </c>
      <c r="AA7" s="220" t="s">
        <v>2169</v>
      </c>
      <c r="AB7" s="220" t="s">
        <v>2170</v>
      </c>
      <c r="AC7" s="220" t="s">
        <v>2171</v>
      </c>
      <c r="AD7" s="220" t="s">
        <v>2172</v>
      </c>
      <c r="AE7" s="206" t="s">
        <v>2173</v>
      </c>
      <c r="AF7" s="206" t="s">
        <v>2174</v>
      </c>
      <c r="AG7" s="206" t="s">
        <v>2175</v>
      </c>
      <c r="AH7" s="206" t="s">
        <v>2176</v>
      </c>
      <c r="AI7" s="206" t="s">
        <v>2177</v>
      </c>
    </row>
    <row r="8" spans="1:35" s="237" customFormat="1" ht="168" customHeight="1" x14ac:dyDescent="0.55000000000000004">
      <c r="A8" s="221">
        <v>1</v>
      </c>
      <c r="B8" s="222">
        <v>10</v>
      </c>
      <c r="C8" s="223">
        <v>4</v>
      </c>
      <c r="D8" s="224">
        <v>1016</v>
      </c>
      <c r="E8" s="225" t="s">
        <v>2178</v>
      </c>
      <c r="F8" s="226" t="s">
        <v>2179</v>
      </c>
      <c r="G8" s="227"/>
      <c r="H8" s="228"/>
      <c r="I8" s="228"/>
      <c r="J8" s="227"/>
      <c r="K8" s="227"/>
      <c r="L8" s="229"/>
      <c r="M8" s="230" t="s">
        <v>2180</v>
      </c>
      <c r="N8" s="231" t="s">
        <v>2181</v>
      </c>
      <c r="O8" s="231" t="s">
        <v>2182</v>
      </c>
      <c r="P8" s="231" t="s">
        <v>2183</v>
      </c>
      <c r="Q8" s="231" t="s">
        <v>2184</v>
      </c>
      <c r="R8" s="232" t="s">
        <v>2185</v>
      </c>
      <c r="S8" s="232" t="s">
        <v>2186</v>
      </c>
      <c r="T8" s="232"/>
      <c r="U8" s="232" t="s">
        <v>2187</v>
      </c>
      <c r="V8" s="233"/>
      <c r="W8" s="233"/>
      <c r="X8" s="234"/>
      <c r="Y8" s="235"/>
      <c r="Z8" s="236"/>
      <c r="AA8" s="236"/>
      <c r="AB8" s="236"/>
      <c r="AC8" s="236"/>
      <c r="AD8" s="235"/>
      <c r="AE8" s="235"/>
      <c r="AF8" s="235"/>
      <c r="AG8" s="235"/>
      <c r="AH8" s="235"/>
      <c r="AI8" s="235"/>
    </row>
    <row r="9" spans="1:35" s="172" customFormat="1" ht="198.75" customHeight="1" x14ac:dyDescent="0.55000000000000004">
      <c r="A9" s="3">
        <v>2</v>
      </c>
      <c r="B9" s="238">
        <v>19</v>
      </c>
      <c r="C9" s="239">
        <v>5</v>
      </c>
      <c r="D9" s="240">
        <v>1041</v>
      </c>
      <c r="E9" s="241" t="s">
        <v>2178</v>
      </c>
      <c r="F9" s="239" t="s">
        <v>2179</v>
      </c>
      <c r="G9" s="139"/>
      <c r="H9" s="239"/>
      <c r="I9" s="239"/>
      <c r="J9" s="139"/>
      <c r="K9" s="139"/>
      <c r="L9" s="239"/>
      <c r="M9" s="242"/>
      <c r="N9" s="139" t="s">
        <v>2188</v>
      </c>
      <c r="O9" s="139" t="s">
        <v>1772</v>
      </c>
      <c r="P9" s="139" t="s">
        <v>2189</v>
      </c>
      <c r="Q9" s="139" t="s">
        <v>2184</v>
      </c>
      <c r="R9" s="243" t="s">
        <v>2190</v>
      </c>
      <c r="S9" s="243" t="s">
        <v>2191</v>
      </c>
      <c r="T9" s="243"/>
      <c r="U9" s="243" t="s">
        <v>2192</v>
      </c>
      <c r="V9" s="244"/>
      <c r="W9" s="244"/>
      <c r="X9" s="245"/>
      <c r="Y9" s="246"/>
      <c r="Z9" s="247"/>
      <c r="AA9" s="247"/>
      <c r="AB9" s="247"/>
      <c r="AC9" s="247"/>
      <c r="AD9" s="246"/>
      <c r="AE9" s="246"/>
      <c r="AF9" s="246"/>
      <c r="AG9" s="246"/>
      <c r="AH9" s="246"/>
      <c r="AI9" s="246"/>
    </row>
    <row r="10" spans="1:35" s="172" customFormat="1" ht="95" x14ac:dyDescent="0.55000000000000004">
      <c r="A10" s="3">
        <v>3</v>
      </c>
      <c r="B10" s="248">
        <v>21</v>
      </c>
      <c r="C10" s="139">
        <v>6</v>
      </c>
      <c r="D10" s="240">
        <v>1044</v>
      </c>
      <c r="E10" s="241" t="s">
        <v>2178</v>
      </c>
      <c r="F10" s="239" t="s">
        <v>2179</v>
      </c>
      <c r="G10" s="139"/>
      <c r="H10" s="239"/>
      <c r="I10" s="239"/>
      <c r="J10" s="139"/>
      <c r="K10" s="139"/>
      <c r="L10" s="239"/>
      <c r="M10" s="242"/>
      <c r="N10" s="139" t="s">
        <v>2193</v>
      </c>
      <c r="O10" s="139" t="s">
        <v>1772</v>
      </c>
      <c r="P10" s="139" t="s">
        <v>2194</v>
      </c>
      <c r="Q10" s="139" t="s">
        <v>2184</v>
      </c>
      <c r="R10" s="243" t="s">
        <v>2195</v>
      </c>
      <c r="S10" s="243" t="s">
        <v>2196</v>
      </c>
      <c r="T10" s="243"/>
      <c r="U10" s="243" t="s">
        <v>2197</v>
      </c>
      <c r="V10" s="244"/>
      <c r="W10" s="244"/>
      <c r="X10" s="245"/>
      <c r="Y10" s="246"/>
      <c r="Z10" s="247"/>
      <c r="AA10" s="247"/>
      <c r="AB10" s="247"/>
      <c r="AC10" s="247"/>
      <c r="AD10" s="246"/>
      <c r="AE10" s="246"/>
      <c r="AF10" s="246"/>
      <c r="AG10" s="246"/>
      <c r="AH10" s="246"/>
      <c r="AI10" s="246"/>
    </row>
    <row r="11" spans="1:35" s="172" customFormat="1" ht="228" customHeight="1" x14ac:dyDescent="0.55000000000000004">
      <c r="A11" s="3">
        <v>4</v>
      </c>
      <c r="B11" s="238">
        <v>28</v>
      </c>
      <c r="C11" s="239">
        <v>7</v>
      </c>
      <c r="D11" s="240">
        <v>1057</v>
      </c>
      <c r="E11" s="241" t="s">
        <v>2178</v>
      </c>
      <c r="F11" s="239" t="s">
        <v>2179</v>
      </c>
      <c r="G11" s="139"/>
      <c r="H11" s="239"/>
      <c r="I11" s="239"/>
      <c r="J11" s="139"/>
      <c r="K11" s="139"/>
      <c r="L11" s="239"/>
      <c r="M11" s="242"/>
      <c r="N11" s="139" t="s">
        <v>1707</v>
      </c>
      <c r="O11" s="139" t="s">
        <v>2198</v>
      </c>
      <c r="P11" s="139" t="s">
        <v>2199</v>
      </c>
      <c r="Q11" s="139" t="s">
        <v>2184</v>
      </c>
      <c r="R11" s="243" t="s">
        <v>2200</v>
      </c>
      <c r="S11" s="243" t="s">
        <v>2201</v>
      </c>
      <c r="T11" s="243"/>
      <c r="U11" s="243" t="s">
        <v>2202</v>
      </c>
      <c r="V11" s="244"/>
      <c r="W11" s="244"/>
      <c r="X11" s="245"/>
      <c r="Y11" s="246"/>
      <c r="Z11" s="247"/>
      <c r="AA11" s="247"/>
      <c r="AB11" s="247"/>
      <c r="AC11" s="247"/>
      <c r="AD11" s="246"/>
      <c r="AE11" s="246"/>
      <c r="AF11" s="246"/>
      <c r="AG11" s="246"/>
      <c r="AH11" s="246"/>
      <c r="AI11" s="246"/>
    </row>
    <row r="12" spans="1:35" s="172" customFormat="1" ht="198.75" customHeight="1" x14ac:dyDescent="0.55000000000000004">
      <c r="A12" s="3">
        <v>6</v>
      </c>
      <c r="B12" s="248">
        <v>79</v>
      </c>
      <c r="C12" s="139">
        <v>16</v>
      </c>
      <c r="D12" s="240" t="s">
        <v>2203</v>
      </c>
      <c r="E12" s="241" t="s">
        <v>2178</v>
      </c>
      <c r="F12" s="239" t="s">
        <v>2179</v>
      </c>
      <c r="G12" s="139"/>
      <c r="H12" s="239"/>
      <c r="I12" s="239"/>
      <c r="J12" s="139"/>
      <c r="K12" s="139"/>
      <c r="L12" s="239"/>
      <c r="M12" s="242"/>
      <c r="N12" s="249" t="s">
        <v>2204</v>
      </c>
      <c r="O12" s="139" t="s">
        <v>92</v>
      </c>
      <c r="P12" s="139" t="s">
        <v>2205</v>
      </c>
      <c r="Q12" s="139" t="s">
        <v>2184</v>
      </c>
      <c r="R12" s="243" t="s">
        <v>2206</v>
      </c>
      <c r="S12" s="243" t="s">
        <v>2207</v>
      </c>
      <c r="T12" s="243" t="s">
        <v>2208</v>
      </c>
      <c r="U12" s="243" t="s">
        <v>2209</v>
      </c>
      <c r="V12" s="250" t="s">
        <v>2210</v>
      </c>
      <c r="W12" s="244"/>
      <c r="X12" s="245"/>
      <c r="Y12" s="246"/>
      <c r="Z12" s="247"/>
      <c r="AA12" s="247"/>
      <c r="AB12" s="247"/>
      <c r="AC12" s="247"/>
      <c r="AD12" s="246"/>
      <c r="AE12" s="246"/>
      <c r="AF12" s="246"/>
      <c r="AG12" s="246"/>
      <c r="AH12" s="246"/>
      <c r="AI12" s="246"/>
    </row>
    <row r="13" spans="1:35" s="172" customFormat="1" ht="318" customHeight="1" x14ac:dyDescent="0.55000000000000004">
      <c r="A13" s="3">
        <v>7</v>
      </c>
      <c r="B13" s="248">
        <v>85</v>
      </c>
      <c r="C13" s="139">
        <v>18</v>
      </c>
      <c r="D13" s="240" t="s">
        <v>2211</v>
      </c>
      <c r="E13" s="241" t="s">
        <v>2178</v>
      </c>
      <c r="F13" s="239" t="s">
        <v>2179</v>
      </c>
      <c r="G13" s="139"/>
      <c r="H13" s="239"/>
      <c r="I13" s="239"/>
      <c r="J13" s="139"/>
      <c r="K13" s="139"/>
      <c r="L13" s="239"/>
      <c r="M13" s="242"/>
      <c r="N13" s="249" t="s">
        <v>2212</v>
      </c>
      <c r="O13" s="139" t="s">
        <v>2213</v>
      </c>
      <c r="P13" s="139" t="s">
        <v>2214</v>
      </c>
      <c r="Q13" s="139" t="s">
        <v>2184</v>
      </c>
      <c r="R13" s="243" t="s">
        <v>2215</v>
      </c>
      <c r="S13" s="243" t="s">
        <v>2216</v>
      </c>
      <c r="T13" s="243" t="s">
        <v>2217</v>
      </c>
      <c r="U13" s="243" t="s">
        <v>2218</v>
      </c>
      <c r="V13" s="244"/>
      <c r="W13" s="244"/>
      <c r="X13" s="245"/>
      <c r="Y13" s="246"/>
      <c r="Z13" s="247"/>
      <c r="AA13" s="247"/>
      <c r="AB13" s="247"/>
      <c r="AC13" s="247"/>
      <c r="AD13" s="246"/>
      <c r="AE13" s="246"/>
      <c r="AF13" s="246"/>
      <c r="AG13" s="246"/>
      <c r="AH13" s="246"/>
      <c r="AI13" s="246"/>
    </row>
    <row r="14" spans="1:35" s="172" customFormat="1" ht="137.25" customHeight="1" x14ac:dyDescent="0.55000000000000004">
      <c r="A14" s="3">
        <v>8</v>
      </c>
      <c r="B14" s="238">
        <v>86</v>
      </c>
      <c r="C14" s="239">
        <v>19</v>
      </c>
      <c r="D14" s="240" t="s">
        <v>2219</v>
      </c>
      <c r="E14" s="241" t="s">
        <v>2178</v>
      </c>
      <c r="F14" s="239" t="s">
        <v>2179</v>
      </c>
      <c r="G14" s="139"/>
      <c r="H14" s="239"/>
      <c r="I14" s="239"/>
      <c r="J14" s="139"/>
      <c r="K14" s="139"/>
      <c r="L14" s="239"/>
      <c r="M14" s="242"/>
      <c r="N14" s="139" t="s">
        <v>2212</v>
      </c>
      <c r="O14" s="139" t="s">
        <v>2213</v>
      </c>
      <c r="P14" s="139" t="s">
        <v>2220</v>
      </c>
      <c r="Q14" s="139" t="s">
        <v>2184</v>
      </c>
      <c r="R14" s="243" t="s">
        <v>2215</v>
      </c>
      <c r="S14" s="243" t="s">
        <v>2221</v>
      </c>
      <c r="T14" s="243" t="s">
        <v>2222</v>
      </c>
      <c r="U14" s="243" t="s">
        <v>2218</v>
      </c>
      <c r="V14" s="244"/>
      <c r="W14" s="244"/>
      <c r="X14" s="245"/>
      <c r="Y14" s="246"/>
      <c r="Z14" s="247"/>
      <c r="AA14" s="247"/>
      <c r="AB14" s="247"/>
      <c r="AC14" s="247"/>
      <c r="AD14" s="246"/>
      <c r="AE14" s="246"/>
      <c r="AF14" s="246"/>
      <c r="AG14" s="246"/>
      <c r="AH14" s="246"/>
      <c r="AI14" s="246"/>
    </row>
    <row r="15" spans="1:35" s="172" customFormat="1" ht="137.25" customHeight="1" x14ac:dyDescent="0.55000000000000004">
      <c r="A15" s="3">
        <v>9</v>
      </c>
      <c r="B15" s="248">
        <v>76</v>
      </c>
      <c r="C15" s="139">
        <v>20</v>
      </c>
      <c r="D15" s="240">
        <v>1137</v>
      </c>
      <c r="E15" s="241" t="s">
        <v>2178</v>
      </c>
      <c r="F15" s="239" t="s">
        <v>2179</v>
      </c>
      <c r="G15" s="139"/>
      <c r="H15" s="239"/>
      <c r="I15" s="239"/>
      <c r="J15" s="139"/>
      <c r="K15" s="139"/>
      <c r="L15" s="239"/>
      <c r="M15" s="242"/>
      <c r="N15" s="139" t="s">
        <v>2223</v>
      </c>
      <c r="O15" s="139" t="s">
        <v>2224</v>
      </c>
      <c r="P15" s="139" t="s">
        <v>2225</v>
      </c>
      <c r="Q15" s="139" t="s">
        <v>2226</v>
      </c>
      <c r="R15" s="243" t="s">
        <v>2227</v>
      </c>
      <c r="S15" s="243" t="s">
        <v>2228</v>
      </c>
      <c r="T15" s="243"/>
      <c r="U15" s="243" t="s">
        <v>2229</v>
      </c>
      <c r="V15" s="250" t="s">
        <v>2230</v>
      </c>
      <c r="W15" s="250" t="s">
        <v>2231</v>
      </c>
      <c r="X15" s="245"/>
      <c r="Y15" s="246"/>
      <c r="Z15" s="247"/>
      <c r="AA15" s="247"/>
      <c r="AB15" s="247"/>
      <c r="AC15" s="247"/>
      <c r="AD15" s="246"/>
      <c r="AE15" s="246"/>
      <c r="AF15" s="246"/>
      <c r="AG15" s="246"/>
      <c r="AH15" s="246"/>
      <c r="AI15" s="246"/>
    </row>
    <row r="16" spans="1:35" s="172" customFormat="1" ht="137.25" customHeight="1" x14ac:dyDescent="0.55000000000000004">
      <c r="A16" s="3">
        <v>10</v>
      </c>
      <c r="B16" s="248">
        <v>30</v>
      </c>
      <c r="C16" s="139">
        <v>22</v>
      </c>
      <c r="D16" s="240">
        <v>1063</v>
      </c>
      <c r="E16" s="241" t="s">
        <v>2178</v>
      </c>
      <c r="F16" s="239" t="s">
        <v>2179</v>
      </c>
      <c r="G16" s="139"/>
      <c r="H16" s="239"/>
      <c r="I16" s="239"/>
      <c r="J16" s="139"/>
      <c r="K16" s="139"/>
      <c r="L16" s="239"/>
      <c r="M16" s="242"/>
      <c r="N16" s="139" t="s">
        <v>798</v>
      </c>
      <c r="O16" s="139" t="s">
        <v>2232</v>
      </c>
      <c r="P16" s="139" t="s">
        <v>2233</v>
      </c>
      <c r="Q16" s="139" t="s">
        <v>2234</v>
      </c>
      <c r="R16" s="243" t="s">
        <v>2235</v>
      </c>
      <c r="S16" s="243" t="s">
        <v>2236</v>
      </c>
      <c r="T16" s="243"/>
      <c r="U16" s="243" t="s">
        <v>2237</v>
      </c>
      <c r="V16" s="244"/>
      <c r="W16" s="244"/>
      <c r="X16" s="245"/>
      <c r="Y16" s="246"/>
      <c r="Z16" s="247"/>
      <c r="AA16" s="247"/>
      <c r="AB16" s="247"/>
      <c r="AC16" s="247"/>
      <c r="AD16" s="246"/>
      <c r="AE16" s="246"/>
      <c r="AF16" s="246"/>
      <c r="AG16" s="246"/>
      <c r="AH16" s="246"/>
      <c r="AI16" s="246"/>
    </row>
    <row r="17" spans="1:35" s="172" customFormat="1" ht="137.25" customHeight="1" x14ac:dyDescent="0.55000000000000004">
      <c r="A17" s="3">
        <v>11</v>
      </c>
      <c r="B17" s="238">
        <v>35</v>
      </c>
      <c r="C17" s="239">
        <v>23</v>
      </c>
      <c r="D17" s="240">
        <v>1069</v>
      </c>
      <c r="E17" s="241" t="s">
        <v>2178</v>
      </c>
      <c r="F17" s="239" t="s">
        <v>2179</v>
      </c>
      <c r="G17" s="139"/>
      <c r="H17" s="239"/>
      <c r="I17" s="239"/>
      <c r="J17" s="139"/>
      <c r="K17" s="139"/>
      <c r="L17" s="239"/>
      <c r="M17" s="242"/>
      <c r="N17" s="139" t="s">
        <v>798</v>
      </c>
      <c r="O17" s="139" t="s">
        <v>2238</v>
      </c>
      <c r="P17" s="139" t="s">
        <v>2239</v>
      </c>
      <c r="Q17" s="139" t="s">
        <v>2240</v>
      </c>
      <c r="R17" s="243" t="s">
        <v>2241</v>
      </c>
      <c r="S17" s="243" t="s">
        <v>2242</v>
      </c>
      <c r="T17" s="243"/>
      <c r="U17" s="243" t="s">
        <v>2237</v>
      </c>
      <c r="V17" s="244"/>
      <c r="W17" s="244"/>
      <c r="X17" s="245"/>
      <c r="Y17" s="246"/>
      <c r="Z17" s="247"/>
      <c r="AA17" s="247"/>
      <c r="AB17" s="247"/>
      <c r="AC17" s="247"/>
      <c r="AD17" s="246"/>
      <c r="AE17" s="246"/>
      <c r="AF17" s="246"/>
      <c r="AG17" s="246"/>
      <c r="AH17" s="246"/>
      <c r="AI17" s="246"/>
    </row>
    <row r="18" spans="1:35" s="172" customFormat="1" ht="137.25" customHeight="1" x14ac:dyDescent="0.55000000000000004">
      <c r="A18" s="3">
        <v>12</v>
      </c>
      <c r="B18" s="238">
        <v>64</v>
      </c>
      <c r="C18" s="239">
        <v>25</v>
      </c>
      <c r="D18" s="240">
        <v>1114</v>
      </c>
      <c r="E18" s="241" t="s">
        <v>2178</v>
      </c>
      <c r="F18" s="239" t="s">
        <v>2179</v>
      </c>
      <c r="G18" s="139"/>
      <c r="H18" s="239"/>
      <c r="I18" s="239"/>
      <c r="J18" s="139"/>
      <c r="K18" s="139"/>
      <c r="L18" s="239"/>
      <c r="M18" s="242"/>
      <c r="N18" s="139" t="s">
        <v>1741</v>
      </c>
      <c r="O18" s="139" t="s">
        <v>2243</v>
      </c>
      <c r="P18" s="139" t="s">
        <v>2244</v>
      </c>
      <c r="Q18" s="139" t="s">
        <v>2245</v>
      </c>
      <c r="R18" s="243" t="s">
        <v>2246</v>
      </c>
      <c r="S18" s="243" t="s">
        <v>2247</v>
      </c>
      <c r="T18" s="243"/>
      <c r="U18" s="243" t="s">
        <v>2248</v>
      </c>
      <c r="V18" s="250" t="s">
        <v>2249</v>
      </c>
      <c r="W18" s="250" t="s">
        <v>2250</v>
      </c>
      <c r="X18" s="245"/>
      <c r="Y18" s="246"/>
      <c r="Z18" s="247"/>
      <c r="AA18" s="247"/>
      <c r="AB18" s="247"/>
      <c r="AC18" s="247"/>
      <c r="AD18" s="246"/>
      <c r="AE18" s="246"/>
      <c r="AF18" s="246"/>
      <c r="AG18" s="246"/>
      <c r="AH18" s="246"/>
      <c r="AI18" s="246"/>
    </row>
    <row r="19" spans="1:35" s="172" customFormat="1" ht="137.25" customHeight="1" x14ac:dyDescent="0.55000000000000004">
      <c r="A19" s="3">
        <v>13</v>
      </c>
      <c r="B19" s="248">
        <v>17</v>
      </c>
      <c r="C19" s="139">
        <v>26</v>
      </c>
      <c r="D19" s="240">
        <v>1033</v>
      </c>
      <c r="E19" s="241" t="s">
        <v>2178</v>
      </c>
      <c r="F19" s="239" t="s">
        <v>2179</v>
      </c>
      <c r="G19" s="139"/>
      <c r="H19" s="239"/>
      <c r="I19" s="239"/>
      <c r="J19" s="139"/>
      <c r="K19" s="139"/>
      <c r="L19" s="239"/>
      <c r="M19" s="242"/>
      <c r="N19" s="139" t="s">
        <v>2188</v>
      </c>
      <c r="O19" s="139" t="s">
        <v>1772</v>
      </c>
      <c r="P19" s="139" t="s">
        <v>2251</v>
      </c>
      <c r="Q19" s="139" t="s">
        <v>2252</v>
      </c>
      <c r="R19" s="243" t="s">
        <v>2253</v>
      </c>
      <c r="S19" s="243" t="s">
        <v>2254</v>
      </c>
      <c r="T19" s="243"/>
      <c r="U19" s="243" t="s">
        <v>2255</v>
      </c>
      <c r="V19" s="244"/>
      <c r="W19" s="244"/>
      <c r="X19" s="245"/>
      <c r="Y19" s="246"/>
      <c r="Z19" s="247"/>
      <c r="AA19" s="247"/>
      <c r="AB19" s="247"/>
      <c r="AC19" s="247"/>
      <c r="AD19" s="246"/>
      <c r="AE19" s="246"/>
      <c r="AF19" s="246"/>
      <c r="AG19" s="246"/>
      <c r="AH19" s="246"/>
      <c r="AI19" s="246"/>
    </row>
    <row r="20" spans="1:35" s="172" customFormat="1" ht="99" customHeight="1" x14ac:dyDescent="0.55000000000000004">
      <c r="A20" s="3">
        <v>14</v>
      </c>
      <c r="B20" s="238">
        <v>33</v>
      </c>
      <c r="C20" s="239">
        <v>27</v>
      </c>
      <c r="D20" s="240">
        <v>1067</v>
      </c>
      <c r="E20" s="241" t="s">
        <v>2178</v>
      </c>
      <c r="F20" s="239" t="s">
        <v>2179</v>
      </c>
      <c r="G20" s="139"/>
      <c r="H20" s="239"/>
      <c r="I20" s="239"/>
      <c r="J20" s="139"/>
      <c r="K20" s="139"/>
      <c r="L20" s="239"/>
      <c r="M20" s="242"/>
      <c r="N20" s="139" t="s">
        <v>798</v>
      </c>
      <c r="O20" s="139" t="s">
        <v>2256</v>
      </c>
      <c r="P20" s="139" t="s">
        <v>2257</v>
      </c>
      <c r="Q20" s="139" t="s">
        <v>2252</v>
      </c>
      <c r="R20" s="243" t="s">
        <v>2258</v>
      </c>
      <c r="S20" s="243" t="s">
        <v>2259</v>
      </c>
      <c r="T20" s="243" t="s">
        <v>2260</v>
      </c>
      <c r="U20" s="243" t="s">
        <v>2261</v>
      </c>
      <c r="V20" s="244"/>
      <c r="W20" s="244"/>
      <c r="X20" s="245"/>
      <c r="Y20" s="246"/>
      <c r="Z20" s="247"/>
      <c r="AA20" s="247"/>
      <c r="AB20" s="247"/>
      <c r="AC20" s="247"/>
      <c r="AD20" s="246"/>
      <c r="AE20" s="246"/>
      <c r="AF20" s="246"/>
      <c r="AG20" s="246"/>
      <c r="AH20" s="246"/>
      <c r="AI20" s="246"/>
    </row>
    <row r="21" spans="1:35" s="172" customFormat="1" ht="360" hidden="1" x14ac:dyDescent="0.55000000000000004">
      <c r="A21" s="3">
        <v>16</v>
      </c>
      <c r="B21" s="248">
        <v>83</v>
      </c>
      <c r="C21" s="139">
        <v>30</v>
      </c>
      <c r="D21" s="240" t="s">
        <v>2262</v>
      </c>
      <c r="E21" s="241" t="s">
        <v>2178</v>
      </c>
      <c r="F21" s="239" t="s">
        <v>2179</v>
      </c>
      <c r="G21" s="139"/>
      <c r="H21" s="239"/>
      <c r="I21" s="239"/>
      <c r="J21" s="139"/>
      <c r="K21" s="139"/>
      <c r="L21" s="239"/>
      <c r="M21" s="242"/>
      <c r="N21" s="139" t="s">
        <v>2263</v>
      </c>
      <c r="O21" s="139" t="s">
        <v>2264</v>
      </c>
      <c r="P21" s="139" t="s">
        <v>2265</v>
      </c>
      <c r="Q21" s="139" t="s">
        <v>2252</v>
      </c>
      <c r="R21" s="243" t="s">
        <v>2266</v>
      </c>
      <c r="S21" s="243" t="s">
        <v>2267</v>
      </c>
      <c r="T21" s="243" t="s">
        <v>2268</v>
      </c>
      <c r="U21" s="243" t="s">
        <v>2269</v>
      </c>
      <c r="V21" s="244"/>
      <c r="W21" s="244"/>
      <c r="X21" s="245"/>
      <c r="Y21" s="246"/>
      <c r="Z21" s="247"/>
      <c r="AA21" s="251" t="s">
        <v>2270</v>
      </c>
      <c r="AB21" s="247"/>
      <c r="AC21" s="247"/>
      <c r="AD21" s="246"/>
      <c r="AE21" s="246"/>
      <c r="AF21" s="246"/>
      <c r="AG21" s="246"/>
      <c r="AH21" s="246"/>
      <c r="AI21" s="246"/>
    </row>
    <row r="22" spans="1:35" s="172" customFormat="1" ht="76" hidden="1" x14ac:dyDescent="0.55000000000000004">
      <c r="A22" s="3">
        <v>17</v>
      </c>
      <c r="B22" s="238">
        <v>13</v>
      </c>
      <c r="C22" s="239">
        <v>31</v>
      </c>
      <c r="D22" s="240">
        <v>1024</v>
      </c>
      <c r="E22" s="241" t="s">
        <v>2178</v>
      </c>
      <c r="F22" s="239" t="s">
        <v>2179</v>
      </c>
      <c r="G22" s="139"/>
      <c r="H22" s="239"/>
      <c r="I22" s="239"/>
      <c r="J22" s="139"/>
      <c r="K22" s="139"/>
      <c r="L22" s="239"/>
      <c r="M22" s="242"/>
      <c r="N22" s="139" t="s">
        <v>2271</v>
      </c>
      <c r="O22" s="139" t="s">
        <v>2272</v>
      </c>
      <c r="P22" s="139" t="s">
        <v>2273</v>
      </c>
      <c r="Q22" s="139" t="s">
        <v>2274</v>
      </c>
      <c r="R22" s="243" t="s">
        <v>2275</v>
      </c>
      <c r="S22" s="243" t="s">
        <v>2276</v>
      </c>
      <c r="T22" s="243"/>
      <c r="U22" s="243" t="s">
        <v>2277</v>
      </c>
      <c r="V22" s="244"/>
      <c r="W22" s="244"/>
      <c r="X22" s="245"/>
      <c r="Y22" s="246"/>
      <c r="Z22" s="247"/>
      <c r="AA22" s="247"/>
      <c r="AB22" s="247"/>
      <c r="AC22" s="247"/>
      <c r="AD22" s="246"/>
      <c r="AE22" s="246"/>
      <c r="AF22" s="246"/>
      <c r="AG22" s="246"/>
      <c r="AH22" s="246"/>
      <c r="AI22" s="246"/>
    </row>
    <row r="23" spans="1:35" s="172" customFormat="1" ht="123.5" hidden="1" x14ac:dyDescent="0.55000000000000004">
      <c r="A23" s="3">
        <v>18</v>
      </c>
      <c r="B23" s="248">
        <v>12</v>
      </c>
      <c r="C23" s="139">
        <v>32</v>
      </c>
      <c r="D23" s="240">
        <v>1023</v>
      </c>
      <c r="E23" s="241" t="s">
        <v>2178</v>
      </c>
      <c r="F23" s="239" t="s">
        <v>2179</v>
      </c>
      <c r="G23" s="139"/>
      <c r="H23" s="239"/>
      <c r="I23" s="239"/>
      <c r="J23" s="139"/>
      <c r="K23" s="139"/>
      <c r="L23" s="239"/>
      <c r="M23" s="242"/>
      <c r="N23" s="139" t="s">
        <v>2271</v>
      </c>
      <c r="O23" s="139" t="s">
        <v>2272</v>
      </c>
      <c r="P23" s="139" t="s">
        <v>2278</v>
      </c>
      <c r="Q23" s="139" t="s">
        <v>2279</v>
      </c>
      <c r="R23" s="243" t="s">
        <v>2280</v>
      </c>
      <c r="S23" s="243" t="s">
        <v>2281</v>
      </c>
      <c r="T23" s="243"/>
      <c r="U23" s="243" t="s">
        <v>2282</v>
      </c>
      <c r="V23" s="244"/>
      <c r="W23" s="244"/>
      <c r="X23" s="245"/>
      <c r="Y23" s="246"/>
      <c r="Z23" s="247"/>
      <c r="AA23" s="247"/>
      <c r="AB23" s="247"/>
      <c r="AC23" s="247"/>
      <c r="AD23" s="246"/>
      <c r="AE23" s="246"/>
      <c r="AF23" s="246"/>
      <c r="AG23" s="246"/>
      <c r="AH23" s="246"/>
      <c r="AI23" s="246"/>
    </row>
    <row r="24" spans="1:35" s="172" customFormat="1" ht="409.5" hidden="1" x14ac:dyDescent="0.55000000000000004">
      <c r="A24" s="3">
        <v>19</v>
      </c>
      <c r="B24" s="248">
        <v>4</v>
      </c>
      <c r="C24" s="139">
        <v>34</v>
      </c>
      <c r="D24" s="240">
        <v>1008</v>
      </c>
      <c r="E24" s="241" t="s">
        <v>2178</v>
      </c>
      <c r="F24" s="239" t="s">
        <v>2179</v>
      </c>
      <c r="G24" s="139"/>
      <c r="H24" s="239"/>
      <c r="I24" s="239"/>
      <c r="J24" s="139"/>
      <c r="K24" s="139"/>
      <c r="L24" s="239"/>
      <c r="M24" s="242"/>
      <c r="N24" s="139" t="s">
        <v>2181</v>
      </c>
      <c r="O24" s="139" t="s">
        <v>2283</v>
      </c>
      <c r="P24" s="139" t="s">
        <v>2284</v>
      </c>
      <c r="Q24" s="139" t="s">
        <v>2285</v>
      </c>
      <c r="R24" s="243" t="s">
        <v>2286</v>
      </c>
      <c r="S24" s="243" t="s">
        <v>2287</v>
      </c>
      <c r="T24" s="243"/>
      <c r="U24" s="243" t="s">
        <v>2288</v>
      </c>
      <c r="V24" s="244"/>
      <c r="W24" s="244"/>
      <c r="X24" s="245"/>
      <c r="Y24" s="246"/>
      <c r="Z24" s="247"/>
      <c r="AA24" s="247"/>
      <c r="AB24" s="247"/>
      <c r="AC24" s="252" t="s">
        <v>2289</v>
      </c>
      <c r="AD24" s="246"/>
      <c r="AE24" s="246"/>
      <c r="AF24" s="246"/>
      <c r="AG24" s="246"/>
      <c r="AH24" s="246"/>
      <c r="AI24" s="246"/>
    </row>
    <row r="25" spans="1:35" s="172" customFormat="1" ht="76" x14ac:dyDescent="0.55000000000000004">
      <c r="A25" s="3">
        <v>20</v>
      </c>
      <c r="B25" s="238">
        <v>5</v>
      </c>
      <c r="C25" s="239">
        <v>35</v>
      </c>
      <c r="D25" s="240">
        <v>1009</v>
      </c>
      <c r="E25" s="241" t="s">
        <v>2178</v>
      </c>
      <c r="F25" s="239" t="s">
        <v>2179</v>
      </c>
      <c r="G25" s="139"/>
      <c r="H25" s="239"/>
      <c r="I25" s="239"/>
      <c r="J25" s="139"/>
      <c r="K25" s="139"/>
      <c r="L25" s="239"/>
      <c r="M25" s="242"/>
      <c r="N25" s="139" t="s">
        <v>2181</v>
      </c>
      <c r="O25" s="139" t="s">
        <v>2283</v>
      </c>
      <c r="P25" s="139" t="s">
        <v>2290</v>
      </c>
      <c r="Q25" s="139" t="s">
        <v>2285</v>
      </c>
      <c r="R25" s="243" t="s">
        <v>2286</v>
      </c>
      <c r="S25" s="243" t="s">
        <v>2291</v>
      </c>
      <c r="T25" s="243"/>
      <c r="U25" s="243" t="s">
        <v>2292</v>
      </c>
      <c r="V25" s="244"/>
      <c r="W25" s="244"/>
      <c r="X25" s="245"/>
      <c r="Y25" s="246"/>
      <c r="Z25" s="247"/>
      <c r="AA25" s="247"/>
      <c r="AB25" s="247"/>
      <c r="AC25" s="247"/>
      <c r="AD25" s="246"/>
      <c r="AE25" s="246"/>
      <c r="AF25" s="246"/>
      <c r="AG25" s="246"/>
      <c r="AH25" s="246"/>
      <c r="AI25" s="246"/>
    </row>
    <row r="26" spans="1:35" s="237" customFormat="1" ht="188.25" customHeight="1" x14ac:dyDescent="0.55000000000000004">
      <c r="A26" s="221">
        <v>21</v>
      </c>
      <c r="B26" s="253">
        <v>8</v>
      </c>
      <c r="C26" s="227">
        <v>36</v>
      </c>
      <c r="D26" s="254" t="s">
        <v>2293</v>
      </c>
      <c r="E26" s="255" t="s">
        <v>2178</v>
      </c>
      <c r="F26" s="256" t="s">
        <v>2179</v>
      </c>
      <c r="G26" s="231"/>
      <c r="H26" s="256"/>
      <c r="I26" s="256"/>
      <c r="J26" s="231"/>
      <c r="K26" s="231"/>
      <c r="L26" s="256"/>
      <c r="M26" s="257" t="s">
        <v>2294</v>
      </c>
      <c r="N26" s="231" t="s">
        <v>2181</v>
      </c>
      <c r="O26" s="231" t="s">
        <v>2295</v>
      </c>
      <c r="P26" s="231" t="s">
        <v>2296</v>
      </c>
      <c r="Q26" s="231" t="s">
        <v>2285</v>
      </c>
      <c r="R26" s="232" t="s">
        <v>2297</v>
      </c>
      <c r="S26" s="232" t="s">
        <v>2298</v>
      </c>
      <c r="T26" s="232"/>
      <c r="U26" s="232" t="s">
        <v>2299</v>
      </c>
      <c r="V26" s="258" t="s">
        <v>2300</v>
      </c>
      <c r="W26" s="233"/>
      <c r="X26" s="259"/>
      <c r="Y26" s="260"/>
      <c r="Z26" s="261"/>
      <c r="AA26" s="261"/>
      <c r="AB26" s="261"/>
      <c r="AC26" s="261"/>
      <c r="AD26" s="260"/>
      <c r="AE26" s="262" t="s">
        <v>2301</v>
      </c>
      <c r="AF26" s="235"/>
      <c r="AG26" s="235"/>
      <c r="AH26" s="235"/>
      <c r="AI26" s="235"/>
    </row>
    <row r="27" spans="1:35" s="172" customFormat="1" ht="204" customHeight="1" x14ac:dyDescent="0.55000000000000004">
      <c r="A27" s="3">
        <v>22</v>
      </c>
      <c r="B27" s="248">
        <v>20</v>
      </c>
      <c r="C27" s="139">
        <v>38</v>
      </c>
      <c r="D27" s="240">
        <v>1042</v>
      </c>
      <c r="E27" s="241" t="s">
        <v>2178</v>
      </c>
      <c r="F27" s="239" t="s">
        <v>2179</v>
      </c>
      <c r="G27" s="139"/>
      <c r="H27" s="239"/>
      <c r="I27" s="239"/>
      <c r="J27" s="139"/>
      <c r="K27" s="139"/>
      <c r="L27" s="239"/>
      <c r="M27" s="242"/>
      <c r="N27" s="139" t="s">
        <v>2188</v>
      </c>
      <c r="O27" s="139" t="s">
        <v>1772</v>
      </c>
      <c r="P27" s="139" t="s">
        <v>2302</v>
      </c>
      <c r="Q27" s="139" t="s">
        <v>2285</v>
      </c>
      <c r="R27" s="243" t="s">
        <v>2303</v>
      </c>
      <c r="S27" s="243" t="s">
        <v>2304</v>
      </c>
      <c r="T27" s="243"/>
      <c r="U27" s="243" t="s">
        <v>2305</v>
      </c>
      <c r="V27" s="244"/>
      <c r="W27" s="244"/>
      <c r="X27" s="245"/>
      <c r="Y27" s="246"/>
      <c r="Z27" s="247"/>
      <c r="AA27" s="247"/>
      <c r="AB27" s="247"/>
      <c r="AC27" s="247"/>
      <c r="AD27" s="246"/>
      <c r="AE27" s="246"/>
      <c r="AF27" s="246"/>
      <c r="AG27" s="246"/>
      <c r="AH27" s="246"/>
      <c r="AI27" s="246"/>
    </row>
    <row r="28" spans="1:35" s="172" customFormat="1" ht="204" customHeight="1" x14ac:dyDescent="0.55000000000000004">
      <c r="A28" s="3">
        <v>23</v>
      </c>
      <c r="B28" s="238">
        <v>22</v>
      </c>
      <c r="C28" s="239">
        <v>39</v>
      </c>
      <c r="D28" s="240">
        <v>1045</v>
      </c>
      <c r="E28" s="241" t="s">
        <v>2178</v>
      </c>
      <c r="F28" s="239" t="s">
        <v>2179</v>
      </c>
      <c r="G28" s="139"/>
      <c r="H28" s="239"/>
      <c r="I28" s="239"/>
      <c r="J28" s="139"/>
      <c r="K28" s="139"/>
      <c r="L28" s="239"/>
      <c r="M28" s="242"/>
      <c r="N28" s="139" t="s">
        <v>2193</v>
      </c>
      <c r="O28" s="139" t="s">
        <v>1772</v>
      </c>
      <c r="P28" s="139" t="s">
        <v>2306</v>
      </c>
      <c r="Q28" s="139" t="s">
        <v>2285</v>
      </c>
      <c r="R28" s="243" t="s">
        <v>2307</v>
      </c>
      <c r="S28" s="243" t="s">
        <v>2308</v>
      </c>
      <c r="T28" s="243"/>
      <c r="U28" s="243" t="s">
        <v>2309</v>
      </c>
      <c r="V28" s="263" t="s">
        <v>2310</v>
      </c>
      <c r="W28" s="244"/>
      <c r="X28" s="245"/>
      <c r="Y28" s="246"/>
      <c r="Z28" s="247"/>
      <c r="AA28" s="247"/>
      <c r="AB28" s="247"/>
      <c r="AC28" s="247"/>
      <c r="AD28" s="246"/>
      <c r="AE28" s="246"/>
      <c r="AF28" s="246"/>
      <c r="AG28" s="246"/>
      <c r="AH28" s="246"/>
      <c r="AI28" s="246"/>
    </row>
    <row r="29" spans="1:35" s="172" customFormat="1" ht="204" customHeight="1" x14ac:dyDescent="0.55000000000000004">
      <c r="A29" s="3">
        <v>26</v>
      </c>
      <c r="B29" s="238">
        <v>55</v>
      </c>
      <c r="C29" s="239">
        <v>45</v>
      </c>
      <c r="D29" s="240">
        <v>1101</v>
      </c>
      <c r="E29" s="241" t="s">
        <v>2178</v>
      </c>
      <c r="F29" s="239" t="s">
        <v>2179</v>
      </c>
      <c r="G29" s="139"/>
      <c r="H29" s="239"/>
      <c r="I29" s="239"/>
      <c r="J29" s="139"/>
      <c r="K29" s="139"/>
      <c r="L29" s="239"/>
      <c r="M29" s="242"/>
      <c r="N29" s="139" t="s">
        <v>997</v>
      </c>
      <c r="O29" s="139" t="s">
        <v>2311</v>
      </c>
      <c r="P29" s="139" t="s">
        <v>2312</v>
      </c>
      <c r="Q29" s="139" t="s">
        <v>2285</v>
      </c>
      <c r="R29" s="243" t="s">
        <v>2313</v>
      </c>
      <c r="S29" s="243" t="s">
        <v>2314</v>
      </c>
      <c r="T29" s="243"/>
      <c r="U29" s="243" t="s">
        <v>2315</v>
      </c>
      <c r="V29" s="264" t="s">
        <v>2316</v>
      </c>
      <c r="W29" s="244"/>
      <c r="X29" s="245"/>
      <c r="Y29" s="246"/>
      <c r="Z29" s="247"/>
      <c r="AA29" s="247"/>
      <c r="AB29" s="247"/>
      <c r="AC29" s="247"/>
      <c r="AD29" s="246"/>
      <c r="AE29" s="265" t="s">
        <v>2317</v>
      </c>
      <c r="AF29" s="246"/>
      <c r="AG29" s="246"/>
      <c r="AH29" s="246"/>
      <c r="AI29" s="246"/>
    </row>
    <row r="30" spans="1:35" s="172" customFormat="1" ht="204" customHeight="1" x14ac:dyDescent="0.55000000000000004">
      <c r="A30" s="3">
        <v>27</v>
      </c>
      <c r="B30" s="238">
        <v>27</v>
      </c>
      <c r="C30" s="239">
        <v>47</v>
      </c>
      <c r="D30" s="240">
        <v>1056</v>
      </c>
      <c r="E30" s="241" t="s">
        <v>2178</v>
      </c>
      <c r="F30" s="239" t="s">
        <v>2179</v>
      </c>
      <c r="G30" s="139"/>
      <c r="H30" s="239"/>
      <c r="I30" s="239"/>
      <c r="J30" s="139"/>
      <c r="K30" s="139"/>
      <c r="L30" s="239"/>
      <c r="M30" s="242"/>
      <c r="N30" s="139" t="s">
        <v>1707</v>
      </c>
      <c r="O30" s="139" t="s">
        <v>2318</v>
      </c>
      <c r="P30" s="139" t="s">
        <v>2319</v>
      </c>
      <c r="Q30" s="139" t="s">
        <v>2320</v>
      </c>
      <c r="R30" s="243" t="s">
        <v>2321</v>
      </c>
      <c r="S30" s="243" t="s">
        <v>2322</v>
      </c>
      <c r="T30" s="243"/>
      <c r="U30" s="243" t="s">
        <v>2323</v>
      </c>
      <c r="V30" s="244"/>
      <c r="W30" s="244"/>
      <c r="X30" s="245"/>
      <c r="Y30" s="246"/>
      <c r="Z30" s="247"/>
      <c r="AA30" s="247"/>
      <c r="AB30" s="247"/>
      <c r="AC30" s="247"/>
      <c r="AD30" s="246"/>
      <c r="AE30" s="246"/>
      <c r="AF30" s="246"/>
      <c r="AG30" s="246"/>
      <c r="AH30" s="246"/>
      <c r="AI30" s="246"/>
    </row>
    <row r="31" spans="1:35" s="172" customFormat="1" ht="204" customHeight="1" x14ac:dyDescent="0.55000000000000004">
      <c r="A31" s="3">
        <v>28</v>
      </c>
      <c r="B31" s="238">
        <v>40</v>
      </c>
      <c r="C31" s="239">
        <v>51</v>
      </c>
      <c r="D31" s="240">
        <v>1080</v>
      </c>
      <c r="E31" s="241" t="s">
        <v>2178</v>
      </c>
      <c r="F31" s="239" t="s">
        <v>2179</v>
      </c>
      <c r="G31" s="139"/>
      <c r="H31" s="239"/>
      <c r="I31" s="239"/>
      <c r="J31" s="139"/>
      <c r="K31" s="139"/>
      <c r="L31" s="239"/>
      <c r="M31" s="242"/>
      <c r="N31" s="139" t="s">
        <v>823</v>
      </c>
      <c r="O31" s="139" t="s">
        <v>2324</v>
      </c>
      <c r="P31" s="139" t="s">
        <v>2325</v>
      </c>
      <c r="Q31" s="139" t="s">
        <v>2326</v>
      </c>
      <c r="R31" s="243" t="s">
        <v>2327</v>
      </c>
      <c r="S31" s="243" t="s">
        <v>2328</v>
      </c>
      <c r="T31" s="243"/>
      <c r="U31" s="243" t="s">
        <v>2329</v>
      </c>
      <c r="V31" s="244"/>
      <c r="W31" s="244"/>
      <c r="X31" s="245"/>
      <c r="Y31" s="246"/>
      <c r="Z31" s="247"/>
      <c r="AA31" s="247"/>
      <c r="AB31" s="247"/>
      <c r="AC31" s="247"/>
      <c r="AD31" s="246"/>
      <c r="AE31" s="246"/>
      <c r="AF31" s="246"/>
      <c r="AG31" s="246"/>
      <c r="AH31" s="246"/>
      <c r="AI31" s="246"/>
    </row>
    <row r="32" spans="1:35" s="172" customFormat="1" ht="139.5" customHeight="1" x14ac:dyDescent="0.55000000000000004">
      <c r="A32" s="3">
        <v>29</v>
      </c>
      <c r="B32" s="248">
        <v>51</v>
      </c>
      <c r="C32" s="139">
        <v>52</v>
      </c>
      <c r="D32" s="240">
        <v>1093</v>
      </c>
      <c r="E32" s="241" t="s">
        <v>2178</v>
      </c>
      <c r="F32" s="239" t="s">
        <v>2179</v>
      </c>
      <c r="G32" s="139"/>
      <c r="H32" s="239"/>
      <c r="I32" s="239"/>
      <c r="J32" s="139"/>
      <c r="K32" s="139"/>
      <c r="L32" s="239"/>
      <c r="M32" s="242"/>
      <c r="N32" s="139" t="s">
        <v>997</v>
      </c>
      <c r="O32" s="139" t="s">
        <v>2120</v>
      </c>
      <c r="P32" s="139" t="s">
        <v>2330</v>
      </c>
      <c r="Q32" s="139" t="s">
        <v>2326</v>
      </c>
      <c r="R32" s="243" t="s">
        <v>2331</v>
      </c>
      <c r="S32" s="243" t="s">
        <v>2332</v>
      </c>
      <c r="T32" s="243"/>
      <c r="U32" s="243" t="s">
        <v>2333</v>
      </c>
      <c r="V32" s="244"/>
      <c r="W32" s="244"/>
      <c r="X32" s="245"/>
      <c r="Y32" s="246"/>
      <c r="Z32" s="247"/>
      <c r="AA32" s="247"/>
      <c r="AB32" s="247"/>
      <c r="AC32" s="247"/>
      <c r="AD32" s="246"/>
      <c r="AE32" s="246"/>
      <c r="AF32" s="246"/>
      <c r="AG32" s="246"/>
      <c r="AH32" s="246"/>
      <c r="AI32" s="246"/>
    </row>
    <row r="33" spans="1:35" s="172" customFormat="1" ht="139.5" customHeight="1" x14ac:dyDescent="0.55000000000000004">
      <c r="A33" s="3">
        <v>30</v>
      </c>
      <c r="B33" s="238">
        <v>52</v>
      </c>
      <c r="C33" s="239">
        <v>53</v>
      </c>
      <c r="D33" s="240">
        <v>1094</v>
      </c>
      <c r="E33" s="241" t="s">
        <v>2178</v>
      </c>
      <c r="F33" s="239" t="s">
        <v>2179</v>
      </c>
      <c r="G33" s="139"/>
      <c r="H33" s="239"/>
      <c r="I33" s="239"/>
      <c r="J33" s="139"/>
      <c r="K33" s="139"/>
      <c r="L33" s="239"/>
      <c r="M33" s="242"/>
      <c r="N33" s="139" t="s">
        <v>997</v>
      </c>
      <c r="O33" s="139" t="s">
        <v>2120</v>
      </c>
      <c r="P33" s="139" t="s">
        <v>2334</v>
      </c>
      <c r="Q33" s="139" t="s">
        <v>2326</v>
      </c>
      <c r="R33" s="243" t="s">
        <v>2335</v>
      </c>
      <c r="S33" s="243" t="s">
        <v>2336</v>
      </c>
      <c r="T33" s="243"/>
      <c r="U33" s="243" t="s">
        <v>2337</v>
      </c>
      <c r="V33" s="244"/>
      <c r="W33" s="244"/>
      <c r="X33" s="245"/>
      <c r="Y33" s="246"/>
      <c r="Z33" s="247"/>
      <c r="AA33" s="247"/>
      <c r="AB33" s="247"/>
      <c r="AC33" s="247"/>
      <c r="AD33" s="246"/>
      <c r="AE33" s="246"/>
      <c r="AF33" s="246"/>
      <c r="AG33" s="246"/>
      <c r="AH33" s="246"/>
      <c r="AI33" s="246"/>
    </row>
    <row r="34" spans="1:35" s="172" customFormat="1" ht="139.5" customHeight="1" x14ac:dyDescent="0.55000000000000004">
      <c r="A34" s="3">
        <v>31</v>
      </c>
      <c r="B34" s="248">
        <v>56</v>
      </c>
      <c r="C34" s="139">
        <v>54</v>
      </c>
      <c r="D34" s="240">
        <v>1102</v>
      </c>
      <c r="E34" s="241" t="s">
        <v>2178</v>
      </c>
      <c r="F34" s="239" t="s">
        <v>2179</v>
      </c>
      <c r="G34" s="139"/>
      <c r="H34" s="239"/>
      <c r="I34" s="239"/>
      <c r="J34" s="139"/>
      <c r="K34" s="139"/>
      <c r="L34" s="239"/>
      <c r="M34" s="242"/>
      <c r="N34" s="139" t="s">
        <v>997</v>
      </c>
      <c r="O34" s="139" t="s">
        <v>2311</v>
      </c>
      <c r="P34" s="139" t="s">
        <v>2338</v>
      </c>
      <c r="Q34" s="139" t="s">
        <v>2326</v>
      </c>
      <c r="R34" s="243" t="s">
        <v>2339</v>
      </c>
      <c r="S34" s="243" t="s">
        <v>2340</v>
      </c>
      <c r="T34" s="243"/>
      <c r="U34" s="243" t="s">
        <v>2341</v>
      </c>
      <c r="V34" s="244"/>
      <c r="W34" s="244"/>
      <c r="X34" s="245"/>
      <c r="Y34" s="246"/>
      <c r="Z34" s="247"/>
      <c r="AA34" s="247"/>
      <c r="AB34" s="247"/>
      <c r="AC34" s="247"/>
      <c r="AD34" s="246"/>
      <c r="AE34" s="246"/>
      <c r="AF34" s="246"/>
      <c r="AG34" s="246"/>
      <c r="AH34" s="246"/>
      <c r="AI34" s="246"/>
    </row>
    <row r="35" spans="1:35" s="172" customFormat="1" ht="139.5" customHeight="1" x14ac:dyDescent="0.55000000000000004">
      <c r="A35" s="3">
        <v>32</v>
      </c>
      <c r="B35" s="238">
        <v>62</v>
      </c>
      <c r="C35" s="239">
        <v>55</v>
      </c>
      <c r="D35" s="240">
        <v>1111</v>
      </c>
      <c r="E35" s="241" t="s">
        <v>2178</v>
      </c>
      <c r="F35" s="239" t="s">
        <v>2179</v>
      </c>
      <c r="G35" s="139"/>
      <c r="H35" s="239"/>
      <c r="I35" s="239"/>
      <c r="J35" s="139"/>
      <c r="K35" s="139"/>
      <c r="L35" s="239"/>
      <c r="M35" s="242"/>
      <c r="N35" s="139" t="s">
        <v>1741</v>
      </c>
      <c r="O35" s="139" t="s">
        <v>2342</v>
      </c>
      <c r="P35" s="139" t="s">
        <v>2343</v>
      </c>
      <c r="Q35" s="139" t="s">
        <v>2326</v>
      </c>
      <c r="R35" s="243" t="s">
        <v>2344</v>
      </c>
      <c r="S35" s="243" t="s">
        <v>2345</v>
      </c>
      <c r="T35" s="243"/>
      <c r="U35" s="243" t="s">
        <v>2346</v>
      </c>
      <c r="V35" s="244"/>
      <c r="W35" s="244"/>
      <c r="X35" s="245"/>
      <c r="Y35" s="246"/>
      <c r="Z35" s="247"/>
      <c r="AA35" s="247"/>
      <c r="AB35" s="247"/>
      <c r="AC35" s="247"/>
      <c r="AD35" s="246"/>
      <c r="AE35" s="246"/>
      <c r="AF35" s="246"/>
      <c r="AG35" s="246"/>
      <c r="AH35" s="246"/>
      <c r="AI35" s="246"/>
    </row>
    <row r="36" spans="1:35" s="172" customFormat="1" ht="139.5" customHeight="1" x14ac:dyDescent="0.55000000000000004">
      <c r="A36" s="3">
        <v>33</v>
      </c>
      <c r="B36" s="248">
        <v>66</v>
      </c>
      <c r="C36" s="139">
        <v>56</v>
      </c>
      <c r="D36" s="240">
        <v>1118</v>
      </c>
      <c r="E36" s="241" t="s">
        <v>2178</v>
      </c>
      <c r="F36" s="239" t="s">
        <v>2179</v>
      </c>
      <c r="G36" s="139"/>
      <c r="H36" s="239"/>
      <c r="I36" s="239"/>
      <c r="J36" s="139"/>
      <c r="K36" s="139"/>
      <c r="L36" s="239"/>
      <c r="M36" s="242"/>
      <c r="N36" s="139" t="s">
        <v>829</v>
      </c>
      <c r="O36" s="139" t="s">
        <v>2347</v>
      </c>
      <c r="P36" s="139" t="s">
        <v>2348</v>
      </c>
      <c r="Q36" s="139" t="s">
        <v>2326</v>
      </c>
      <c r="R36" s="243" t="s">
        <v>2349</v>
      </c>
      <c r="S36" s="243" t="s">
        <v>2350</v>
      </c>
      <c r="T36" s="243"/>
      <c r="U36" s="243" t="s">
        <v>2351</v>
      </c>
      <c r="V36" s="244"/>
      <c r="W36" s="244"/>
      <c r="X36" s="245"/>
      <c r="Y36" s="246"/>
      <c r="Z36" s="247"/>
      <c r="AA36" s="247"/>
      <c r="AB36" s="247"/>
      <c r="AC36" s="247"/>
      <c r="AD36" s="246"/>
      <c r="AE36" s="246"/>
      <c r="AF36" s="246"/>
      <c r="AG36" s="246"/>
      <c r="AH36" s="246"/>
      <c r="AI36" s="246"/>
    </row>
    <row r="37" spans="1:35" s="172" customFormat="1" ht="139.5" customHeight="1" x14ac:dyDescent="0.55000000000000004">
      <c r="A37" s="3">
        <v>34</v>
      </c>
      <c r="B37" s="238">
        <v>7</v>
      </c>
      <c r="C37" s="239">
        <v>57</v>
      </c>
      <c r="D37" s="240">
        <v>1013</v>
      </c>
      <c r="E37" s="241" t="s">
        <v>2178</v>
      </c>
      <c r="F37" s="239" t="s">
        <v>2179</v>
      </c>
      <c r="G37" s="139"/>
      <c r="H37" s="239"/>
      <c r="I37" s="239"/>
      <c r="J37" s="139"/>
      <c r="K37" s="139"/>
      <c r="L37" s="239"/>
      <c r="M37" s="242"/>
      <c r="N37" s="139" t="s">
        <v>2181</v>
      </c>
      <c r="O37" s="139" t="s">
        <v>2352</v>
      </c>
      <c r="P37" s="139" t="s">
        <v>2353</v>
      </c>
      <c r="Q37" s="139" t="s">
        <v>2354</v>
      </c>
      <c r="R37" s="243" t="s">
        <v>2355</v>
      </c>
      <c r="S37" s="243" t="s">
        <v>2356</v>
      </c>
      <c r="T37" s="243"/>
      <c r="U37" s="243" t="s">
        <v>2357</v>
      </c>
      <c r="V37" s="244"/>
      <c r="W37" s="244"/>
      <c r="X37" s="245"/>
      <c r="Y37" s="246"/>
      <c r="Z37" s="247"/>
      <c r="AA37" s="247"/>
      <c r="AB37" s="247"/>
      <c r="AC37" s="247"/>
      <c r="AD37" s="246"/>
      <c r="AE37" s="246"/>
      <c r="AF37" s="246"/>
      <c r="AG37" s="246"/>
      <c r="AH37" s="246"/>
      <c r="AI37" s="246"/>
    </row>
    <row r="38" spans="1:35" s="172" customFormat="1" ht="139.5" customHeight="1" x14ac:dyDescent="0.55000000000000004">
      <c r="A38" s="3">
        <v>35</v>
      </c>
      <c r="B38" s="248">
        <v>69</v>
      </c>
      <c r="C38" s="139">
        <v>58</v>
      </c>
      <c r="D38" s="240">
        <v>1125</v>
      </c>
      <c r="E38" s="241" t="s">
        <v>2178</v>
      </c>
      <c r="F38" s="239" t="s">
        <v>2179</v>
      </c>
      <c r="G38" s="139"/>
      <c r="H38" s="239"/>
      <c r="I38" s="239"/>
      <c r="J38" s="139"/>
      <c r="K38" s="139"/>
      <c r="L38" s="239"/>
      <c r="M38" s="242"/>
      <c r="N38" s="139" t="s">
        <v>895</v>
      </c>
      <c r="O38" s="139" t="s">
        <v>2358</v>
      </c>
      <c r="P38" s="139" t="s">
        <v>2359</v>
      </c>
      <c r="Q38" s="139" t="s">
        <v>2360</v>
      </c>
      <c r="R38" s="243" t="s">
        <v>2361</v>
      </c>
      <c r="S38" s="243" t="s">
        <v>2362</v>
      </c>
      <c r="T38" s="243"/>
      <c r="U38" s="243" t="s">
        <v>2363</v>
      </c>
      <c r="V38" s="244"/>
      <c r="W38" s="244"/>
      <c r="X38" s="245"/>
      <c r="Y38" s="246"/>
      <c r="Z38" s="247"/>
      <c r="AA38" s="247"/>
      <c r="AB38" s="247"/>
      <c r="AC38" s="247"/>
      <c r="AD38" s="246"/>
      <c r="AE38" s="246"/>
      <c r="AF38" s="246"/>
      <c r="AG38" s="246"/>
      <c r="AH38" s="246"/>
      <c r="AI38" s="246"/>
    </row>
    <row r="39" spans="1:35" s="172" customFormat="1" ht="139.5" customHeight="1" x14ac:dyDescent="0.55000000000000004">
      <c r="A39" s="3">
        <v>36</v>
      </c>
      <c r="B39" s="238">
        <v>16</v>
      </c>
      <c r="C39" s="239">
        <v>59</v>
      </c>
      <c r="D39" s="240">
        <v>1031</v>
      </c>
      <c r="E39" s="241" t="s">
        <v>2178</v>
      </c>
      <c r="F39" s="239" t="s">
        <v>2179</v>
      </c>
      <c r="G39" s="139"/>
      <c r="H39" s="239"/>
      <c r="I39" s="239"/>
      <c r="J39" s="139"/>
      <c r="K39" s="139"/>
      <c r="L39" s="239"/>
      <c r="M39" s="242"/>
      <c r="N39" s="139" t="s">
        <v>2364</v>
      </c>
      <c r="O39" s="139" t="s">
        <v>2365</v>
      </c>
      <c r="P39" s="139" t="s">
        <v>2366</v>
      </c>
      <c r="Q39" s="139" t="s">
        <v>2367</v>
      </c>
      <c r="R39" s="243" t="s">
        <v>2368</v>
      </c>
      <c r="S39" s="243" t="s">
        <v>2369</v>
      </c>
      <c r="T39" s="243"/>
      <c r="U39" s="243" t="s">
        <v>2370</v>
      </c>
      <c r="V39" s="244"/>
      <c r="W39" s="244"/>
      <c r="X39" s="245"/>
      <c r="Y39" s="246"/>
      <c r="Z39" s="247"/>
      <c r="AA39" s="247"/>
      <c r="AB39" s="247"/>
      <c r="AC39" s="247"/>
      <c r="AD39" s="246"/>
      <c r="AE39" s="246"/>
      <c r="AF39" s="246"/>
      <c r="AG39" s="246"/>
      <c r="AH39" s="246"/>
      <c r="AI39" s="246"/>
    </row>
    <row r="40" spans="1:35" s="172" customFormat="1" ht="139.5" customHeight="1" x14ac:dyDescent="0.55000000000000004">
      <c r="A40" s="3">
        <v>37</v>
      </c>
      <c r="B40" s="248">
        <v>57</v>
      </c>
      <c r="C40" s="139">
        <v>60</v>
      </c>
      <c r="D40" s="240">
        <v>1103</v>
      </c>
      <c r="E40" s="241" t="s">
        <v>2178</v>
      </c>
      <c r="F40" s="239" t="s">
        <v>2179</v>
      </c>
      <c r="G40" s="139"/>
      <c r="H40" s="239"/>
      <c r="I40" s="239"/>
      <c r="J40" s="139"/>
      <c r="K40" s="139"/>
      <c r="L40" s="239"/>
      <c r="M40" s="242"/>
      <c r="N40" s="139" t="s">
        <v>997</v>
      </c>
      <c r="O40" s="139" t="s">
        <v>2371</v>
      </c>
      <c r="P40" s="139" t="s">
        <v>2372</v>
      </c>
      <c r="Q40" s="139" t="s">
        <v>2373</v>
      </c>
      <c r="R40" s="243" t="s">
        <v>2374</v>
      </c>
      <c r="S40" s="243" t="s">
        <v>2375</v>
      </c>
      <c r="T40" s="243"/>
      <c r="U40" s="243" t="s">
        <v>2376</v>
      </c>
      <c r="V40" s="244"/>
      <c r="W40" s="244"/>
      <c r="X40" s="245"/>
      <c r="Y40" s="246"/>
      <c r="Z40" s="247"/>
      <c r="AA40" s="247"/>
      <c r="AB40" s="247"/>
      <c r="AC40" s="247"/>
      <c r="AD40" s="246"/>
      <c r="AE40" s="246"/>
      <c r="AF40" s="246"/>
      <c r="AG40" s="246"/>
      <c r="AH40" s="246"/>
      <c r="AI40" s="246"/>
    </row>
    <row r="41" spans="1:35" s="172" customFormat="1" ht="139.5" customHeight="1" x14ac:dyDescent="0.55000000000000004">
      <c r="A41" s="3">
        <v>39</v>
      </c>
      <c r="B41" s="238">
        <v>60</v>
      </c>
      <c r="C41" s="239">
        <v>67</v>
      </c>
      <c r="D41" s="240">
        <v>1106</v>
      </c>
      <c r="E41" s="241" t="s">
        <v>2178</v>
      </c>
      <c r="F41" s="239" t="s">
        <v>2179</v>
      </c>
      <c r="G41" s="139"/>
      <c r="H41" s="239"/>
      <c r="I41" s="239"/>
      <c r="J41" s="139"/>
      <c r="K41" s="139"/>
      <c r="L41" s="239"/>
      <c r="M41" s="242"/>
      <c r="N41" s="139" t="s">
        <v>1741</v>
      </c>
      <c r="O41" s="139" t="s">
        <v>2342</v>
      </c>
      <c r="P41" s="139" t="s">
        <v>2377</v>
      </c>
      <c r="Q41" s="139" t="s">
        <v>2378</v>
      </c>
      <c r="R41" s="243" t="s">
        <v>2379</v>
      </c>
      <c r="S41" s="243" t="s">
        <v>2380</v>
      </c>
      <c r="T41" s="243"/>
      <c r="U41" s="243" t="s">
        <v>2381</v>
      </c>
      <c r="V41" s="244"/>
      <c r="W41" s="244"/>
      <c r="X41" s="245"/>
      <c r="Y41" s="246"/>
      <c r="Z41" s="247"/>
      <c r="AA41" s="247"/>
      <c r="AB41" s="247"/>
      <c r="AC41" s="247"/>
      <c r="AD41" s="246"/>
      <c r="AE41" s="246"/>
      <c r="AF41" s="246"/>
      <c r="AG41" s="246"/>
      <c r="AH41" s="246"/>
      <c r="AI41" s="246"/>
    </row>
    <row r="42" spans="1:35" s="172" customFormat="1" ht="139.5" customHeight="1" x14ac:dyDescent="0.55000000000000004">
      <c r="A42" s="3">
        <v>40</v>
      </c>
      <c r="B42" s="248">
        <v>18</v>
      </c>
      <c r="C42" s="139">
        <v>68</v>
      </c>
      <c r="D42" s="240">
        <v>1037</v>
      </c>
      <c r="E42" s="241" t="s">
        <v>2178</v>
      </c>
      <c r="F42" s="239" t="s">
        <v>2179</v>
      </c>
      <c r="G42" s="139"/>
      <c r="H42" s="239"/>
      <c r="I42" s="239"/>
      <c r="J42" s="139"/>
      <c r="K42" s="139"/>
      <c r="L42" s="239"/>
      <c r="M42" s="242"/>
      <c r="N42" s="139" t="s">
        <v>1707</v>
      </c>
      <c r="O42" s="139" t="s">
        <v>1718</v>
      </c>
      <c r="P42" s="139" t="s">
        <v>2382</v>
      </c>
      <c r="Q42" s="139" t="s">
        <v>2383</v>
      </c>
      <c r="R42" s="243" t="s">
        <v>2384</v>
      </c>
      <c r="S42" s="243" t="s">
        <v>2385</v>
      </c>
      <c r="T42" s="243"/>
      <c r="U42" s="243" t="s">
        <v>2386</v>
      </c>
      <c r="V42" s="250" t="s">
        <v>2387</v>
      </c>
      <c r="W42" s="250" t="s">
        <v>2250</v>
      </c>
      <c r="X42" s="245"/>
      <c r="Y42" s="246"/>
      <c r="Z42" s="247"/>
      <c r="AA42" s="247"/>
      <c r="AB42" s="247"/>
      <c r="AC42" s="247"/>
      <c r="AD42" s="246"/>
      <c r="AE42" s="246"/>
      <c r="AF42" s="246"/>
      <c r="AG42" s="246"/>
      <c r="AH42" s="246"/>
      <c r="AI42" s="246"/>
    </row>
    <row r="43" spans="1:35" s="172" customFormat="1" ht="139.5" customHeight="1" x14ac:dyDescent="0.55000000000000004">
      <c r="A43" s="3">
        <v>41</v>
      </c>
      <c r="B43" s="238">
        <v>23</v>
      </c>
      <c r="C43" s="239">
        <v>69</v>
      </c>
      <c r="D43" s="240">
        <v>1046</v>
      </c>
      <c r="E43" s="241" t="s">
        <v>2178</v>
      </c>
      <c r="F43" s="239" t="s">
        <v>2179</v>
      </c>
      <c r="G43" s="139"/>
      <c r="H43" s="239"/>
      <c r="I43" s="239"/>
      <c r="J43" s="139"/>
      <c r="K43" s="139"/>
      <c r="L43" s="239"/>
      <c r="M43" s="242"/>
      <c r="N43" s="139" t="s">
        <v>1707</v>
      </c>
      <c r="O43" s="139" t="s">
        <v>2318</v>
      </c>
      <c r="P43" s="139" t="s">
        <v>2388</v>
      </c>
      <c r="Q43" s="139" t="s">
        <v>2389</v>
      </c>
      <c r="R43" s="243" t="s">
        <v>2390</v>
      </c>
      <c r="S43" s="243" t="s">
        <v>2391</v>
      </c>
      <c r="T43" s="243"/>
      <c r="U43" s="243" t="s">
        <v>2392</v>
      </c>
      <c r="V43" s="244"/>
      <c r="W43" s="244"/>
      <c r="X43" s="245"/>
      <c r="Y43" s="246"/>
      <c r="Z43" s="247"/>
      <c r="AA43" s="247"/>
      <c r="AB43" s="247"/>
      <c r="AC43" s="247"/>
      <c r="AD43" s="246"/>
      <c r="AE43" s="246"/>
      <c r="AF43" s="246"/>
      <c r="AG43" s="246"/>
      <c r="AH43" s="246"/>
      <c r="AI43" s="246"/>
    </row>
    <row r="44" spans="1:35" s="172" customFormat="1" ht="139.5" customHeight="1" x14ac:dyDescent="0.55000000000000004">
      <c r="A44" s="3">
        <v>42</v>
      </c>
      <c r="B44" s="248">
        <v>26</v>
      </c>
      <c r="C44" s="139">
        <v>70</v>
      </c>
      <c r="D44" s="240">
        <v>1054</v>
      </c>
      <c r="E44" s="241" t="s">
        <v>2178</v>
      </c>
      <c r="F44" s="239" t="s">
        <v>2179</v>
      </c>
      <c r="G44" s="266"/>
      <c r="H44" s="267"/>
      <c r="I44" s="267"/>
      <c r="J44" s="266"/>
      <c r="K44" s="266"/>
      <c r="L44" s="267"/>
      <c r="M44" s="242"/>
      <c r="N44" s="139" t="s">
        <v>1707</v>
      </c>
      <c r="O44" s="139" t="s">
        <v>2318</v>
      </c>
      <c r="P44" s="139" t="s">
        <v>2393</v>
      </c>
      <c r="Q44" s="139" t="s">
        <v>2389</v>
      </c>
      <c r="R44" s="243" t="s">
        <v>2390</v>
      </c>
      <c r="S44" s="243" t="s">
        <v>2394</v>
      </c>
      <c r="T44" s="243"/>
      <c r="U44" s="243" t="s">
        <v>2395</v>
      </c>
      <c r="V44" s="244"/>
      <c r="W44" s="244"/>
      <c r="X44" s="245"/>
      <c r="Y44" s="246"/>
      <c r="Z44" s="247"/>
      <c r="AA44" s="247"/>
      <c r="AB44" s="247"/>
      <c r="AC44" s="247"/>
      <c r="AD44" s="246"/>
      <c r="AE44" s="246"/>
      <c r="AF44" s="246"/>
      <c r="AG44" s="246"/>
      <c r="AH44" s="246"/>
      <c r="AI44" s="246"/>
    </row>
    <row r="45" spans="1:35" s="172" customFormat="1" ht="139.5" customHeight="1" x14ac:dyDescent="0.55000000000000004">
      <c r="A45" s="3">
        <v>43</v>
      </c>
      <c r="B45" s="248">
        <v>77</v>
      </c>
      <c r="C45" s="139">
        <v>74</v>
      </c>
      <c r="D45" s="240">
        <v>1143</v>
      </c>
      <c r="E45" s="241" t="s">
        <v>2178</v>
      </c>
      <c r="F45" s="239" t="s">
        <v>2179</v>
      </c>
      <c r="G45" s="139"/>
      <c r="H45" s="239"/>
      <c r="I45" s="239"/>
      <c r="J45" s="139"/>
      <c r="K45" s="139"/>
      <c r="L45" s="239"/>
      <c r="M45" s="242"/>
      <c r="N45" s="139" t="s">
        <v>1741</v>
      </c>
      <c r="O45" s="139" t="s">
        <v>2396</v>
      </c>
      <c r="P45" s="139" t="s">
        <v>2397</v>
      </c>
      <c r="Q45" s="139" t="s">
        <v>2398</v>
      </c>
      <c r="R45" s="243" t="s">
        <v>2399</v>
      </c>
      <c r="S45" s="243" t="s">
        <v>2400</v>
      </c>
      <c r="T45" s="243"/>
      <c r="U45" s="243" t="s">
        <v>2401</v>
      </c>
      <c r="V45" s="244"/>
      <c r="W45" s="244"/>
      <c r="X45" s="245"/>
      <c r="Y45" s="246"/>
      <c r="Z45" s="247"/>
      <c r="AA45" s="247"/>
      <c r="AB45" s="247"/>
      <c r="AC45" s="247"/>
      <c r="AD45" s="246"/>
      <c r="AE45" s="246"/>
      <c r="AF45" s="246"/>
      <c r="AG45" s="246"/>
      <c r="AH45" s="246"/>
      <c r="AI45" s="246"/>
    </row>
    <row r="46" spans="1:35" s="172" customFormat="1" ht="139.5" customHeight="1" x14ac:dyDescent="0.55000000000000004">
      <c r="A46" s="3">
        <v>44</v>
      </c>
      <c r="B46" s="248">
        <v>15</v>
      </c>
      <c r="C46" s="139">
        <v>76</v>
      </c>
      <c r="D46" s="240">
        <v>1029</v>
      </c>
      <c r="E46" s="241" t="s">
        <v>2178</v>
      </c>
      <c r="F46" s="239" t="s">
        <v>2179</v>
      </c>
      <c r="G46" s="139"/>
      <c r="H46" s="239"/>
      <c r="I46" s="239"/>
      <c r="J46" s="139"/>
      <c r="K46" s="139"/>
      <c r="L46" s="239"/>
      <c r="M46" s="242"/>
      <c r="N46" s="139" t="s">
        <v>2263</v>
      </c>
      <c r="O46" s="139" t="s">
        <v>2402</v>
      </c>
      <c r="P46" s="139" t="s">
        <v>1175</v>
      </c>
      <c r="Q46" s="139" t="s">
        <v>2403</v>
      </c>
      <c r="R46" s="243" t="s">
        <v>1176</v>
      </c>
      <c r="S46" s="243" t="s">
        <v>1177</v>
      </c>
      <c r="T46" s="243"/>
      <c r="U46" s="243" t="s">
        <v>2404</v>
      </c>
      <c r="V46" s="244"/>
      <c r="W46" s="244"/>
      <c r="X46" s="245"/>
      <c r="Y46" s="246"/>
      <c r="Z46" s="247"/>
      <c r="AA46" s="247"/>
      <c r="AB46" s="247"/>
      <c r="AC46" s="247"/>
      <c r="AD46" s="246"/>
      <c r="AE46" s="246"/>
      <c r="AF46" s="246"/>
      <c r="AG46" s="246"/>
      <c r="AH46" s="246"/>
      <c r="AI46" s="246"/>
    </row>
    <row r="47" spans="1:35" s="172" customFormat="1" ht="139.5" customHeight="1" x14ac:dyDescent="0.55000000000000004">
      <c r="A47" s="3">
        <v>45</v>
      </c>
      <c r="B47" s="238">
        <v>34</v>
      </c>
      <c r="C47" s="239">
        <v>77</v>
      </c>
      <c r="D47" s="240">
        <v>1068</v>
      </c>
      <c r="E47" s="241" t="s">
        <v>2178</v>
      </c>
      <c r="F47" s="239" t="s">
        <v>2179</v>
      </c>
      <c r="G47" s="139"/>
      <c r="H47" s="239"/>
      <c r="I47" s="239"/>
      <c r="J47" s="139"/>
      <c r="K47" s="139"/>
      <c r="L47" s="239"/>
      <c r="M47" s="242"/>
      <c r="N47" s="139" t="s">
        <v>798</v>
      </c>
      <c r="O47" s="139" t="s">
        <v>2213</v>
      </c>
      <c r="P47" s="139" t="s">
        <v>2405</v>
      </c>
      <c r="Q47" s="139" t="s">
        <v>2403</v>
      </c>
      <c r="R47" s="243" t="s">
        <v>2406</v>
      </c>
      <c r="S47" s="243" t="s">
        <v>2407</v>
      </c>
      <c r="T47" s="243"/>
      <c r="U47" s="243" t="s">
        <v>2237</v>
      </c>
      <c r="V47" s="244"/>
      <c r="W47" s="244"/>
      <c r="X47" s="245"/>
      <c r="Y47" s="246"/>
      <c r="Z47" s="247"/>
      <c r="AA47" s="247"/>
      <c r="AB47" s="247"/>
      <c r="AC47" s="247"/>
      <c r="AD47" s="246"/>
      <c r="AE47" s="246"/>
      <c r="AF47" s="246"/>
      <c r="AG47" s="246"/>
      <c r="AH47" s="246"/>
      <c r="AI47" s="246"/>
    </row>
    <row r="48" spans="1:35" s="172" customFormat="1" ht="139.5" customHeight="1" x14ac:dyDescent="0.55000000000000004">
      <c r="A48" s="3">
        <v>46</v>
      </c>
      <c r="B48" s="238">
        <v>9</v>
      </c>
      <c r="C48" s="239">
        <v>79</v>
      </c>
      <c r="D48" s="240">
        <v>1015</v>
      </c>
      <c r="E48" s="241" t="s">
        <v>2178</v>
      </c>
      <c r="F48" s="239" t="s">
        <v>2179</v>
      </c>
      <c r="G48" s="139"/>
      <c r="H48" s="239"/>
      <c r="I48" s="239"/>
      <c r="J48" s="139"/>
      <c r="K48" s="139"/>
      <c r="L48" s="239"/>
      <c r="M48" s="242"/>
      <c r="N48" s="139" t="s">
        <v>2181</v>
      </c>
      <c r="O48" s="139" t="s">
        <v>2408</v>
      </c>
      <c r="P48" s="139" t="s">
        <v>2409</v>
      </c>
      <c r="Q48" s="139" t="s">
        <v>2410</v>
      </c>
      <c r="R48" s="243" t="s">
        <v>2411</v>
      </c>
      <c r="S48" s="243" t="s">
        <v>2412</v>
      </c>
      <c r="T48" s="243"/>
      <c r="U48" s="243" t="s">
        <v>2413</v>
      </c>
      <c r="V48" s="244"/>
      <c r="W48" s="244"/>
      <c r="X48" s="245"/>
      <c r="Y48" s="246"/>
      <c r="Z48" s="247"/>
      <c r="AA48" s="247"/>
      <c r="AB48" s="247"/>
      <c r="AC48" s="247"/>
      <c r="AD48" s="246"/>
      <c r="AE48" s="246"/>
      <c r="AF48" s="246"/>
      <c r="AG48" s="246"/>
      <c r="AH48" s="246"/>
      <c r="AI48" s="246"/>
    </row>
    <row r="49" spans="1:35" s="172" customFormat="1" ht="139.5" customHeight="1" x14ac:dyDescent="0.55000000000000004">
      <c r="A49" s="3">
        <v>47</v>
      </c>
      <c r="B49" s="248">
        <v>29</v>
      </c>
      <c r="C49" s="139">
        <v>80</v>
      </c>
      <c r="D49" s="240">
        <v>1058</v>
      </c>
      <c r="E49" s="241" t="s">
        <v>2178</v>
      </c>
      <c r="F49" s="239" t="s">
        <v>2179</v>
      </c>
      <c r="G49" s="266"/>
      <c r="H49" s="267"/>
      <c r="I49" s="267"/>
      <c r="J49" s="266"/>
      <c r="K49" s="266"/>
      <c r="L49" s="267"/>
      <c r="M49" s="242"/>
      <c r="N49" s="139" t="s">
        <v>1707</v>
      </c>
      <c r="O49" s="139" t="s">
        <v>2198</v>
      </c>
      <c r="P49" s="139" t="s">
        <v>2414</v>
      </c>
      <c r="Q49" s="139" t="s">
        <v>2410</v>
      </c>
      <c r="R49" s="243" t="s">
        <v>2415</v>
      </c>
      <c r="S49" s="243" t="s">
        <v>2416</v>
      </c>
      <c r="T49" s="243"/>
      <c r="U49" s="243" t="s">
        <v>2417</v>
      </c>
      <c r="V49" s="244"/>
      <c r="W49" s="244"/>
      <c r="X49" s="245"/>
      <c r="Y49" s="246"/>
      <c r="Z49" s="247"/>
      <c r="AA49" s="247"/>
      <c r="AB49" s="247"/>
      <c r="AC49" s="247"/>
      <c r="AD49" s="246"/>
      <c r="AE49" s="246"/>
      <c r="AF49" s="246"/>
      <c r="AG49" s="246"/>
      <c r="AH49" s="246"/>
      <c r="AI49" s="246"/>
    </row>
    <row r="50" spans="1:35" s="172" customFormat="1" ht="139.5" customHeight="1" x14ac:dyDescent="0.55000000000000004">
      <c r="A50" s="3">
        <v>48</v>
      </c>
      <c r="B50" s="248">
        <v>63</v>
      </c>
      <c r="C50" s="139">
        <v>84</v>
      </c>
      <c r="D50" s="240">
        <v>1112</v>
      </c>
      <c r="E50" s="241" t="s">
        <v>2178</v>
      </c>
      <c r="F50" s="239" t="s">
        <v>2179</v>
      </c>
      <c r="G50" s="139"/>
      <c r="H50" s="239"/>
      <c r="I50" s="239"/>
      <c r="J50" s="139"/>
      <c r="K50" s="139"/>
      <c r="L50" s="239"/>
      <c r="M50" s="242"/>
      <c r="N50" s="139" t="s">
        <v>1741</v>
      </c>
      <c r="O50" s="139" t="s">
        <v>2418</v>
      </c>
      <c r="P50" s="139" t="s">
        <v>2419</v>
      </c>
      <c r="Q50" s="139" t="s">
        <v>2410</v>
      </c>
      <c r="R50" s="243" t="s">
        <v>2420</v>
      </c>
      <c r="S50" s="243" t="s">
        <v>2421</v>
      </c>
      <c r="T50" s="243"/>
      <c r="U50" s="243" t="s">
        <v>2422</v>
      </c>
      <c r="V50" s="244"/>
      <c r="W50" s="244"/>
      <c r="X50" s="245"/>
      <c r="Y50" s="246"/>
      <c r="Z50" s="247"/>
      <c r="AA50" s="247"/>
      <c r="AB50" s="247"/>
      <c r="AC50" s="247"/>
      <c r="AD50" s="246"/>
      <c r="AE50" s="246"/>
      <c r="AF50" s="246"/>
      <c r="AG50" s="246"/>
      <c r="AH50" s="246"/>
      <c r="AI50" s="246"/>
    </row>
    <row r="51" spans="1:35" s="172" customFormat="1" ht="139.5" customHeight="1" x14ac:dyDescent="0.55000000000000004">
      <c r="A51" s="3">
        <v>49</v>
      </c>
      <c r="B51" s="248">
        <v>2</v>
      </c>
      <c r="C51" s="139">
        <v>86</v>
      </c>
      <c r="D51" s="240">
        <v>1003</v>
      </c>
      <c r="E51" s="241" t="s">
        <v>2178</v>
      </c>
      <c r="F51" s="239" t="s">
        <v>2179</v>
      </c>
      <c r="G51" s="139"/>
      <c r="H51" s="239"/>
      <c r="I51" s="239"/>
      <c r="J51" s="139"/>
      <c r="K51" s="139"/>
      <c r="L51" s="239"/>
      <c r="M51" s="242"/>
      <c r="N51" s="139" t="s">
        <v>2181</v>
      </c>
      <c r="O51" s="139" t="s">
        <v>2283</v>
      </c>
      <c r="P51" s="139" t="s">
        <v>2423</v>
      </c>
      <c r="Q51" s="139" t="s">
        <v>2424</v>
      </c>
      <c r="R51" s="243" t="s">
        <v>2425</v>
      </c>
      <c r="S51" s="243" t="s">
        <v>2426</v>
      </c>
      <c r="T51" s="243"/>
      <c r="U51" s="243" t="s">
        <v>2427</v>
      </c>
      <c r="V51" s="244"/>
      <c r="W51" s="244"/>
      <c r="X51" s="245"/>
      <c r="Y51" s="246"/>
      <c r="Z51" s="247"/>
      <c r="AA51" s="247"/>
      <c r="AB51" s="247"/>
      <c r="AC51" s="247"/>
      <c r="AD51" s="246"/>
      <c r="AE51" s="246"/>
      <c r="AF51" s="246"/>
      <c r="AG51" s="246"/>
      <c r="AH51" s="246"/>
      <c r="AI51" s="246"/>
    </row>
    <row r="52" spans="1:35" s="172" customFormat="1" ht="12" x14ac:dyDescent="0.55000000000000004">
      <c r="A52" s="193"/>
      <c r="B52" s="268"/>
      <c r="C52" s="269"/>
      <c r="D52" s="270"/>
      <c r="E52" s="271"/>
      <c r="F52" s="272"/>
      <c r="G52" s="269"/>
      <c r="H52" s="272"/>
      <c r="I52" s="272"/>
      <c r="J52" s="269"/>
      <c r="K52" s="269"/>
      <c r="L52" s="272"/>
      <c r="M52" s="273"/>
      <c r="N52" s="269"/>
      <c r="O52" s="269"/>
      <c r="P52" s="269"/>
      <c r="Q52" s="269"/>
      <c r="R52" s="274"/>
      <c r="S52" s="274"/>
      <c r="T52" s="274"/>
      <c r="U52" s="274"/>
      <c r="V52" s="275"/>
      <c r="W52" s="275"/>
      <c r="X52" s="275"/>
      <c r="Z52" s="276"/>
      <c r="AA52" s="276"/>
      <c r="AB52" s="276"/>
      <c r="AC52" s="276"/>
    </row>
  </sheetData>
  <mergeCells count="4">
    <mergeCell ref="M3:R3"/>
    <mergeCell ref="F5:M5"/>
    <mergeCell ref="W5:X5"/>
    <mergeCell ref="N6:O6"/>
  </mergeCells>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K62"/>
  <sheetViews>
    <sheetView tabSelected="1" topLeftCell="C1" workbookViewId="0"/>
  </sheetViews>
  <sheetFormatPr defaultRowHeight="18" x14ac:dyDescent="0.55000000000000004"/>
  <cols>
    <col min="1" max="2" width="5.08203125" style="277" customWidth="1"/>
    <col min="3" max="3" width="5.5" style="277" customWidth="1"/>
    <col min="4" max="4" width="8.6640625" style="340"/>
    <col min="15" max="15" width="28.58203125" customWidth="1"/>
    <col min="20" max="21" width="25.83203125" customWidth="1"/>
    <col min="22" max="22" width="49.33203125" customWidth="1"/>
    <col min="23" max="24" width="28.5" customWidth="1"/>
    <col min="25" max="25" width="32.58203125" customWidth="1"/>
    <col min="31" max="31" width="19.75" customWidth="1"/>
  </cols>
  <sheetData>
    <row r="2" spans="1:37" x14ac:dyDescent="0.55000000000000004">
      <c r="D2"/>
    </row>
    <row r="3" spans="1:37" x14ac:dyDescent="0.55000000000000004">
      <c r="D3"/>
    </row>
    <row r="4" spans="1:37" x14ac:dyDescent="0.55000000000000004">
      <c r="D4"/>
    </row>
    <row r="5" spans="1:37" s="280" customFormat="1" ht="25.5" customHeight="1" x14ac:dyDescent="0.55000000000000004">
      <c r="A5" s="278"/>
      <c r="B5" s="278"/>
      <c r="C5" s="278"/>
      <c r="D5" s="279"/>
      <c r="E5" s="175"/>
      <c r="F5" s="175"/>
      <c r="G5" s="279"/>
      <c r="H5" s="279"/>
      <c r="I5" s="279"/>
      <c r="J5" s="279"/>
      <c r="K5" s="279"/>
      <c r="L5" s="279"/>
      <c r="M5" s="279"/>
      <c r="P5" s="281"/>
      <c r="V5" s="282" t="s">
        <v>2428</v>
      </c>
      <c r="W5" s="283"/>
      <c r="X5" s="283"/>
      <c r="Y5" s="410" t="s">
        <v>2429</v>
      </c>
      <c r="Z5" s="410"/>
      <c r="AD5" s="284"/>
      <c r="AE5" s="284"/>
      <c r="AG5" s="284"/>
    </row>
    <row r="6" spans="1:37" s="280" customFormat="1" ht="33.75" customHeight="1" x14ac:dyDescent="0.55000000000000004">
      <c r="A6" s="278"/>
      <c r="B6" s="278" t="s">
        <v>2430</v>
      </c>
      <c r="C6" s="278"/>
      <c r="D6" s="279"/>
      <c r="E6" s="175"/>
      <c r="F6" s="175"/>
      <c r="G6" s="279"/>
      <c r="H6" s="279"/>
      <c r="I6" s="279"/>
      <c r="J6" s="279"/>
      <c r="K6" s="279"/>
      <c r="L6" s="279"/>
      <c r="M6" s="279"/>
      <c r="P6" s="281"/>
      <c r="T6" s="411" t="s">
        <v>2431</v>
      </c>
      <c r="U6" s="411"/>
      <c r="V6" s="411"/>
      <c r="W6" s="411"/>
      <c r="X6" s="411"/>
      <c r="Y6" s="285" t="s">
        <v>2432</v>
      </c>
      <c r="Z6" s="286"/>
      <c r="AD6" s="284"/>
      <c r="AE6" s="284"/>
      <c r="AG6" s="284"/>
    </row>
    <row r="7" spans="1:37" s="280" customFormat="1" ht="13.5" customHeight="1" x14ac:dyDescent="0.55000000000000004">
      <c r="A7" s="278"/>
      <c r="B7" s="278"/>
      <c r="C7" s="278"/>
      <c r="D7" s="287"/>
      <c r="E7" s="186"/>
      <c r="F7" s="186"/>
      <c r="G7" s="403" t="s">
        <v>2143</v>
      </c>
      <c r="H7" s="404"/>
      <c r="I7" s="404"/>
      <c r="J7" s="404"/>
      <c r="K7" s="406"/>
      <c r="N7" s="288"/>
      <c r="T7" s="282"/>
      <c r="U7" s="289" t="s">
        <v>2433</v>
      </c>
      <c r="V7" s="283"/>
      <c r="W7" s="290"/>
      <c r="X7" s="290"/>
      <c r="Y7" s="407" t="s">
        <v>2144</v>
      </c>
      <c r="Z7" s="408"/>
      <c r="AA7" s="291" t="s">
        <v>2145</v>
      </c>
      <c r="AB7" s="292"/>
      <c r="AC7" s="292"/>
      <c r="AD7" s="293"/>
      <c r="AE7" s="292"/>
      <c r="AF7" s="294"/>
      <c r="AG7" s="295" t="s">
        <v>2146</v>
      </c>
      <c r="AH7" s="191"/>
      <c r="AI7" s="191"/>
      <c r="AJ7" s="191"/>
      <c r="AK7" s="192"/>
    </row>
    <row r="8" spans="1:37" s="280" customFormat="1" ht="15" customHeight="1" x14ac:dyDescent="0.55000000000000004">
      <c r="A8" s="278"/>
      <c r="B8" s="296"/>
      <c r="C8" s="297"/>
      <c r="D8" s="298"/>
      <c r="E8" s="197"/>
      <c r="F8" s="197"/>
      <c r="G8" s="198"/>
      <c r="H8" s="198"/>
      <c r="I8" s="198"/>
      <c r="J8" s="412" t="s">
        <v>2159</v>
      </c>
      <c r="K8" s="198"/>
      <c r="L8" s="409" t="s">
        <v>2147</v>
      </c>
      <c r="M8" s="409"/>
      <c r="N8" s="299"/>
      <c r="O8" s="299"/>
      <c r="P8" s="300"/>
      <c r="Q8" s="300"/>
      <c r="R8" s="301"/>
      <c r="S8" s="301"/>
      <c r="T8" s="302"/>
      <c r="U8" s="303"/>
      <c r="V8" s="304"/>
      <c r="W8" s="305"/>
      <c r="X8" s="305"/>
      <c r="Y8" s="203"/>
      <c r="Z8" s="203"/>
      <c r="AA8" s="204"/>
      <c r="AB8" s="205"/>
      <c r="AC8" s="205"/>
      <c r="AD8" s="204"/>
      <c r="AE8" s="205"/>
      <c r="AF8" s="204"/>
      <c r="AG8" s="207"/>
      <c r="AH8" s="207"/>
      <c r="AI8" s="207"/>
      <c r="AJ8" s="207"/>
      <c r="AK8" s="207"/>
    </row>
    <row r="9" spans="1:37" s="288" customFormat="1" ht="105" customHeight="1" x14ac:dyDescent="0.55000000000000004">
      <c r="A9" s="306" t="s">
        <v>2148</v>
      </c>
      <c r="B9" s="307" t="s">
        <v>2434</v>
      </c>
      <c r="C9" s="307" t="s">
        <v>2150</v>
      </c>
      <c r="D9" s="308" t="s">
        <v>2435</v>
      </c>
      <c r="E9" s="212" t="s">
        <v>2153</v>
      </c>
      <c r="F9" s="212" t="s">
        <v>2152</v>
      </c>
      <c r="G9" s="213" t="s">
        <v>2154</v>
      </c>
      <c r="H9" s="213" t="s">
        <v>2436</v>
      </c>
      <c r="I9" s="213" t="s">
        <v>2158</v>
      </c>
      <c r="J9" s="413"/>
      <c r="K9" s="213" t="s">
        <v>2160</v>
      </c>
      <c r="L9" s="309" t="s">
        <v>2437</v>
      </c>
      <c r="M9" s="309" t="s">
        <v>2438</v>
      </c>
      <c r="N9" s="310" t="s">
        <v>2439</v>
      </c>
      <c r="O9" s="309" t="s">
        <v>2440</v>
      </c>
      <c r="P9" s="311" t="s">
        <v>2441</v>
      </c>
      <c r="Q9" s="312"/>
      <c r="R9" s="313" t="s">
        <v>2442</v>
      </c>
      <c r="S9" s="314"/>
      <c r="T9" s="311" t="s">
        <v>773</v>
      </c>
      <c r="U9" s="313" t="s">
        <v>2443</v>
      </c>
      <c r="V9" s="310" t="s">
        <v>771</v>
      </c>
      <c r="W9" s="315" t="s">
        <v>2444</v>
      </c>
      <c r="X9" s="315" t="s">
        <v>2164</v>
      </c>
      <c r="Y9" s="316" t="s">
        <v>2165</v>
      </c>
      <c r="Z9" s="316" t="s">
        <v>2166</v>
      </c>
      <c r="AA9" s="220" t="s">
        <v>2167</v>
      </c>
      <c r="AB9" s="220" t="s">
        <v>2168</v>
      </c>
      <c r="AC9" s="220" t="s">
        <v>2169</v>
      </c>
      <c r="AD9" s="220" t="s">
        <v>2170</v>
      </c>
      <c r="AE9" s="220" t="s">
        <v>2171</v>
      </c>
      <c r="AF9" s="220" t="s">
        <v>2172</v>
      </c>
      <c r="AG9" s="206" t="s">
        <v>2173</v>
      </c>
      <c r="AH9" s="206" t="s">
        <v>2174</v>
      </c>
      <c r="AI9" s="206" t="s">
        <v>2175</v>
      </c>
      <c r="AJ9" s="206" t="s">
        <v>2176</v>
      </c>
      <c r="AK9" s="206" t="s">
        <v>2177</v>
      </c>
    </row>
    <row r="10" spans="1:37" s="279" customFormat="1" ht="142.5" customHeight="1" x14ac:dyDescent="0.55000000000000004">
      <c r="A10" s="317">
        <v>1</v>
      </c>
      <c r="B10" s="318">
        <v>73</v>
      </c>
      <c r="C10" s="318">
        <v>2</v>
      </c>
      <c r="D10" s="319">
        <v>1386</v>
      </c>
      <c r="E10" s="320" t="s">
        <v>2179</v>
      </c>
      <c r="F10" s="241" t="s">
        <v>2178</v>
      </c>
      <c r="G10" s="321"/>
      <c r="H10" s="322"/>
      <c r="I10" s="2"/>
      <c r="J10" s="2"/>
      <c r="K10" s="321"/>
      <c r="L10" s="322" t="s">
        <v>2445</v>
      </c>
      <c r="M10" s="322" t="s">
        <v>2446</v>
      </c>
      <c r="N10" s="322"/>
      <c r="O10" s="322" t="s">
        <v>2447</v>
      </c>
      <c r="P10" s="323" t="s">
        <v>2448</v>
      </c>
      <c r="Q10" s="323" t="s">
        <v>2449</v>
      </c>
      <c r="R10" s="324" t="s">
        <v>2450</v>
      </c>
      <c r="S10" s="324" t="s">
        <v>2449</v>
      </c>
      <c r="T10" s="323" t="s">
        <v>2451</v>
      </c>
      <c r="U10" s="324" t="s">
        <v>2452</v>
      </c>
      <c r="V10" s="322" t="s">
        <v>2453</v>
      </c>
      <c r="W10" s="322"/>
      <c r="X10" s="322"/>
      <c r="Y10" s="322"/>
      <c r="Z10" s="322"/>
      <c r="AA10" s="325"/>
      <c r="AB10" s="325"/>
      <c r="AC10" s="325"/>
      <c r="AD10" s="325"/>
      <c r="AE10" s="325"/>
      <c r="AF10" s="325"/>
      <c r="AG10" s="325"/>
      <c r="AH10" s="325"/>
      <c r="AI10" s="325"/>
      <c r="AJ10" s="325"/>
      <c r="AK10" s="325"/>
    </row>
    <row r="11" spans="1:37" s="279" customFormat="1" ht="142.5" customHeight="1" x14ac:dyDescent="0.55000000000000004">
      <c r="A11" s="317">
        <v>2</v>
      </c>
      <c r="B11" s="318">
        <v>85</v>
      </c>
      <c r="C11" s="318">
        <v>3</v>
      </c>
      <c r="D11" s="319">
        <v>1399</v>
      </c>
      <c r="E11" s="320" t="s">
        <v>2179</v>
      </c>
      <c r="F11" s="241" t="s">
        <v>2178</v>
      </c>
      <c r="G11" s="321"/>
      <c r="H11" s="322"/>
      <c r="I11" s="321"/>
      <c r="J11" s="321"/>
      <c r="K11" s="321"/>
      <c r="L11" s="322" t="s">
        <v>2454</v>
      </c>
      <c r="M11" s="322" t="s">
        <v>2455</v>
      </c>
      <c r="N11" s="322"/>
      <c r="O11" s="322" t="s">
        <v>2456</v>
      </c>
      <c r="P11" s="323" t="s">
        <v>2457</v>
      </c>
      <c r="Q11" s="323"/>
      <c r="R11" s="324" t="s">
        <v>2448</v>
      </c>
      <c r="S11" s="324" t="s">
        <v>2449</v>
      </c>
      <c r="T11" s="323" t="s">
        <v>2458</v>
      </c>
      <c r="U11" s="324" t="s">
        <v>2459</v>
      </c>
      <c r="V11" s="322" t="s">
        <v>2460</v>
      </c>
      <c r="W11" s="322"/>
      <c r="X11" s="322"/>
      <c r="Y11" s="322"/>
      <c r="Z11" s="322"/>
      <c r="AA11" s="325"/>
      <c r="AB11" s="325"/>
      <c r="AC11" s="325"/>
      <c r="AD11" s="325"/>
      <c r="AE11" s="325"/>
      <c r="AF11" s="325"/>
      <c r="AG11" s="325"/>
      <c r="AH11" s="325"/>
      <c r="AI11" s="325"/>
      <c r="AJ11" s="325"/>
      <c r="AK11" s="325"/>
    </row>
    <row r="12" spans="1:37" s="279" customFormat="1" ht="142.5" customHeight="1" x14ac:dyDescent="0.55000000000000004">
      <c r="A12" s="317">
        <v>3</v>
      </c>
      <c r="B12" s="318">
        <v>59</v>
      </c>
      <c r="C12" s="318">
        <v>4</v>
      </c>
      <c r="D12" s="319">
        <v>1371</v>
      </c>
      <c r="E12" s="320" t="s">
        <v>2179</v>
      </c>
      <c r="F12" s="241" t="s">
        <v>2178</v>
      </c>
      <c r="G12" s="321"/>
      <c r="H12" s="322"/>
      <c r="I12" s="321"/>
      <c r="J12" s="321"/>
      <c r="K12" s="321"/>
      <c r="L12" s="322" t="s">
        <v>2461</v>
      </c>
      <c r="M12" s="322" t="s">
        <v>1772</v>
      </c>
      <c r="N12" s="322"/>
      <c r="O12" s="322" t="s">
        <v>2462</v>
      </c>
      <c r="P12" s="323" t="s">
        <v>2463</v>
      </c>
      <c r="Q12" s="323"/>
      <c r="R12" s="324" t="s">
        <v>2464</v>
      </c>
      <c r="S12" s="324" t="s">
        <v>2465</v>
      </c>
      <c r="T12" s="323" t="s">
        <v>2466</v>
      </c>
      <c r="U12" s="324" t="s">
        <v>2467</v>
      </c>
      <c r="V12" s="322" t="s">
        <v>2468</v>
      </c>
      <c r="W12" s="322"/>
      <c r="X12" s="322"/>
      <c r="Y12" s="322"/>
      <c r="Z12" s="322"/>
      <c r="AA12" s="325"/>
      <c r="AB12" s="325"/>
      <c r="AC12" s="325"/>
      <c r="AD12" s="325"/>
      <c r="AE12" s="325"/>
      <c r="AF12" s="325"/>
      <c r="AG12" s="325"/>
      <c r="AH12" s="325"/>
      <c r="AI12" s="325"/>
      <c r="AJ12" s="325"/>
      <c r="AK12" s="325"/>
    </row>
    <row r="13" spans="1:37" s="279" customFormat="1" ht="142.5" customHeight="1" x14ac:dyDescent="0.55000000000000004">
      <c r="A13" s="317">
        <v>4</v>
      </c>
      <c r="B13" s="318">
        <v>33</v>
      </c>
      <c r="C13" s="318">
        <v>6</v>
      </c>
      <c r="D13" s="319">
        <v>1339</v>
      </c>
      <c r="E13" s="320" t="s">
        <v>2179</v>
      </c>
      <c r="F13" s="241" t="s">
        <v>2178</v>
      </c>
      <c r="G13" s="321"/>
      <c r="H13" s="322"/>
      <c r="I13" s="321"/>
      <c r="J13" s="321"/>
      <c r="K13" s="321"/>
      <c r="L13" s="322" t="s">
        <v>2469</v>
      </c>
      <c r="M13" s="322" t="s">
        <v>2470</v>
      </c>
      <c r="N13" s="322"/>
      <c r="O13" s="322" t="s">
        <v>2471</v>
      </c>
      <c r="P13" s="323" t="s">
        <v>2463</v>
      </c>
      <c r="Q13" s="323" t="s">
        <v>2472</v>
      </c>
      <c r="R13" s="324" t="s">
        <v>2473</v>
      </c>
      <c r="S13" s="324" t="s">
        <v>2449</v>
      </c>
      <c r="T13" s="323" t="s">
        <v>2474</v>
      </c>
      <c r="U13" s="324" t="s">
        <v>2475</v>
      </c>
      <c r="V13" s="322" t="s">
        <v>2476</v>
      </c>
      <c r="W13" s="322"/>
      <c r="X13" s="322"/>
      <c r="Y13" s="322"/>
      <c r="Z13" s="322"/>
      <c r="AA13" s="326" t="s">
        <v>2477</v>
      </c>
      <c r="AB13" s="327" t="s">
        <v>2478</v>
      </c>
      <c r="AC13" s="327" t="s">
        <v>2479</v>
      </c>
      <c r="AD13" s="327" t="s">
        <v>2480</v>
      </c>
      <c r="AE13" s="327" t="s">
        <v>2481</v>
      </c>
      <c r="AF13" s="326" t="s">
        <v>2482</v>
      </c>
      <c r="AG13" s="325"/>
      <c r="AH13" s="325"/>
      <c r="AI13" s="325"/>
      <c r="AJ13" s="325"/>
      <c r="AK13" s="325"/>
    </row>
    <row r="14" spans="1:37" s="279" customFormat="1" ht="142.5" customHeight="1" x14ac:dyDescent="0.55000000000000004">
      <c r="A14" s="317">
        <v>5</v>
      </c>
      <c r="B14" s="318">
        <v>68</v>
      </c>
      <c r="C14" s="318">
        <v>7</v>
      </c>
      <c r="D14" s="319">
        <v>1380</v>
      </c>
      <c r="E14" s="320" t="s">
        <v>2179</v>
      </c>
      <c r="F14" s="241" t="s">
        <v>2178</v>
      </c>
      <c r="G14" s="321"/>
      <c r="H14" s="322"/>
      <c r="I14" s="321"/>
      <c r="J14" s="321"/>
      <c r="K14" s="321"/>
      <c r="L14" s="322" t="s">
        <v>2483</v>
      </c>
      <c r="M14" s="322" t="s">
        <v>2484</v>
      </c>
      <c r="N14" s="322">
        <v>1</v>
      </c>
      <c r="O14" s="322" t="s">
        <v>2485</v>
      </c>
      <c r="P14" s="323" t="s">
        <v>2463</v>
      </c>
      <c r="Q14" s="323" t="s">
        <v>2486</v>
      </c>
      <c r="R14" s="324" t="s">
        <v>2487</v>
      </c>
      <c r="S14" s="324" t="s">
        <v>2488</v>
      </c>
      <c r="T14" s="323" t="s">
        <v>2489</v>
      </c>
      <c r="U14" s="324" t="s">
        <v>2490</v>
      </c>
      <c r="V14" s="322" t="s">
        <v>2491</v>
      </c>
      <c r="W14" s="322"/>
      <c r="X14" s="322"/>
      <c r="Y14" s="322"/>
      <c r="Z14" s="322"/>
      <c r="AA14" s="325"/>
      <c r="AB14" s="325"/>
      <c r="AC14" s="325"/>
      <c r="AD14" s="325"/>
      <c r="AE14" s="325"/>
      <c r="AF14" s="325"/>
      <c r="AG14" s="325"/>
      <c r="AH14" s="325"/>
      <c r="AI14" s="325"/>
      <c r="AJ14" s="325"/>
      <c r="AK14" s="325"/>
    </row>
    <row r="15" spans="1:37" s="279" customFormat="1" ht="142.5" customHeight="1" x14ac:dyDescent="0.55000000000000004">
      <c r="A15" s="317">
        <v>6</v>
      </c>
      <c r="B15" s="318">
        <v>52</v>
      </c>
      <c r="C15" s="318">
        <v>9</v>
      </c>
      <c r="D15" s="319">
        <v>1361</v>
      </c>
      <c r="E15" s="320" t="s">
        <v>2179</v>
      </c>
      <c r="F15" s="241" t="s">
        <v>2178</v>
      </c>
      <c r="G15" s="321"/>
      <c r="H15" s="322"/>
      <c r="I15" s="321"/>
      <c r="J15" s="321"/>
      <c r="K15" s="321"/>
      <c r="L15" s="322" t="s">
        <v>2461</v>
      </c>
      <c r="M15" s="322" t="s">
        <v>2492</v>
      </c>
      <c r="N15" s="322">
        <v>1</v>
      </c>
      <c r="O15" s="322" t="s">
        <v>2493</v>
      </c>
      <c r="P15" s="323" t="s">
        <v>2463</v>
      </c>
      <c r="Q15" s="323"/>
      <c r="R15" s="324" t="s">
        <v>2494</v>
      </c>
      <c r="S15" s="324" t="s">
        <v>2449</v>
      </c>
      <c r="T15" s="323" t="s">
        <v>2495</v>
      </c>
      <c r="U15" s="324" t="s">
        <v>2496</v>
      </c>
      <c r="V15" s="322" t="s">
        <v>2497</v>
      </c>
      <c r="W15" s="322"/>
      <c r="X15" s="322"/>
      <c r="Y15" s="322"/>
      <c r="Z15" s="322"/>
      <c r="AA15" s="325"/>
      <c r="AB15" s="325"/>
      <c r="AC15" s="325"/>
      <c r="AD15" s="325"/>
      <c r="AE15" s="325"/>
      <c r="AF15" s="325"/>
      <c r="AG15" s="325"/>
      <c r="AH15" s="325"/>
      <c r="AI15" s="325"/>
      <c r="AJ15" s="325"/>
      <c r="AK15" s="325"/>
    </row>
    <row r="16" spans="1:37" s="279" customFormat="1" ht="142.5" customHeight="1" x14ac:dyDescent="0.55000000000000004">
      <c r="A16" s="317">
        <v>7</v>
      </c>
      <c r="B16" s="318">
        <v>104</v>
      </c>
      <c r="C16" s="318">
        <v>12</v>
      </c>
      <c r="D16" s="319">
        <v>1423</v>
      </c>
      <c r="E16" s="320" t="s">
        <v>2179</v>
      </c>
      <c r="F16" s="241" t="s">
        <v>2178</v>
      </c>
      <c r="G16" s="321"/>
      <c r="H16" s="322"/>
      <c r="I16" s="321"/>
      <c r="J16" s="321"/>
      <c r="K16" s="321"/>
      <c r="L16" s="322" t="s">
        <v>2498</v>
      </c>
      <c r="M16" s="322" t="s">
        <v>2499</v>
      </c>
      <c r="N16" s="322"/>
      <c r="O16" s="322" t="s">
        <v>2500</v>
      </c>
      <c r="P16" s="323" t="s">
        <v>2463</v>
      </c>
      <c r="Q16" s="323" t="s">
        <v>844</v>
      </c>
      <c r="R16" s="324" t="s">
        <v>2501</v>
      </c>
      <c r="S16" s="324" t="s">
        <v>2502</v>
      </c>
      <c r="T16" s="323" t="s">
        <v>2503</v>
      </c>
      <c r="U16" s="324" t="s">
        <v>2504</v>
      </c>
      <c r="V16" s="322" t="s">
        <v>2505</v>
      </c>
      <c r="W16" s="322"/>
      <c r="X16" s="322"/>
      <c r="Y16" s="322"/>
      <c r="Z16" s="322"/>
      <c r="AA16" s="325"/>
      <c r="AB16" s="325"/>
      <c r="AC16" s="325"/>
      <c r="AD16" s="325"/>
      <c r="AE16" s="325"/>
      <c r="AF16" s="325"/>
      <c r="AG16" s="325"/>
      <c r="AH16" s="325"/>
      <c r="AI16" s="325"/>
      <c r="AJ16" s="325"/>
      <c r="AK16" s="325"/>
    </row>
    <row r="17" spans="1:37" s="279" customFormat="1" ht="142.5" customHeight="1" x14ac:dyDescent="0.55000000000000004">
      <c r="A17" s="317">
        <v>8</v>
      </c>
      <c r="B17" s="318">
        <v>101</v>
      </c>
      <c r="C17" s="318">
        <v>13</v>
      </c>
      <c r="D17" s="319">
        <v>1420</v>
      </c>
      <c r="E17" s="320" t="s">
        <v>2179</v>
      </c>
      <c r="F17" s="241" t="s">
        <v>2178</v>
      </c>
      <c r="G17" s="321"/>
      <c r="H17" s="322"/>
      <c r="I17" s="321"/>
      <c r="J17" s="321"/>
      <c r="K17" s="321"/>
      <c r="L17" s="322" t="s">
        <v>2483</v>
      </c>
      <c r="M17" s="322" t="s">
        <v>2506</v>
      </c>
      <c r="N17" s="322">
        <v>1</v>
      </c>
      <c r="O17" s="322" t="s">
        <v>2507</v>
      </c>
      <c r="P17" s="323" t="s">
        <v>2508</v>
      </c>
      <c r="Q17" s="323" t="s">
        <v>2486</v>
      </c>
      <c r="R17" s="324" t="s">
        <v>2487</v>
      </c>
      <c r="S17" s="324"/>
      <c r="T17" s="323" t="s">
        <v>2509</v>
      </c>
      <c r="U17" s="324" t="s">
        <v>2510</v>
      </c>
      <c r="V17" s="322" t="s">
        <v>2511</v>
      </c>
      <c r="W17" s="322"/>
      <c r="X17" s="322"/>
      <c r="Y17" s="322"/>
      <c r="Z17" s="322"/>
      <c r="AA17" s="325"/>
      <c r="AB17" s="325"/>
      <c r="AC17" s="325"/>
      <c r="AD17" s="325"/>
      <c r="AE17" s="325"/>
      <c r="AF17" s="325"/>
      <c r="AG17" s="325"/>
      <c r="AH17" s="325"/>
      <c r="AI17" s="325"/>
      <c r="AJ17" s="325"/>
      <c r="AK17" s="325"/>
    </row>
    <row r="18" spans="1:37" s="279" customFormat="1" ht="142.5" customHeight="1" x14ac:dyDescent="0.55000000000000004">
      <c r="A18" s="317">
        <v>9</v>
      </c>
      <c r="B18" s="318">
        <v>50</v>
      </c>
      <c r="C18" s="318">
        <v>14</v>
      </c>
      <c r="D18" s="319">
        <v>1359</v>
      </c>
      <c r="E18" s="320" t="s">
        <v>2179</v>
      </c>
      <c r="F18" s="241" t="s">
        <v>2178</v>
      </c>
      <c r="G18" s="321"/>
      <c r="H18" s="322"/>
      <c r="I18" s="321"/>
      <c r="J18" s="321"/>
      <c r="K18" s="321"/>
      <c r="L18" s="322" t="s">
        <v>2461</v>
      </c>
      <c r="M18" s="322" t="s">
        <v>2492</v>
      </c>
      <c r="N18" s="322"/>
      <c r="O18" s="322" t="s">
        <v>2512</v>
      </c>
      <c r="P18" s="323" t="s">
        <v>2513</v>
      </c>
      <c r="Q18" s="323"/>
      <c r="R18" s="324" t="s">
        <v>2514</v>
      </c>
      <c r="S18" s="324"/>
      <c r="T18" s="323" t="s">
        <v>2515</v>
      </c>
      <c r="U18" s="324" t="s">
        <v>2516</v>
      </c>
      <c r="V18" s="322" t="s">
        <v>2517</v>
      </c>
      <c r="W18" s="322"/>
      <c r="X18" s="322"/>
      <c r="Y18" s="322"/>
      <c r="Z18" s="322"/>
      <c r="AA18" s="325"/>
      <c r="AB18" s="325"/>
      <c r="AC18" s="325"/>
      <c r="AD18" s="325"/>
      <c r="AE18" s="325"/>
      <c r="AF18" s="325"/>
      <c r="AG18" s="325"/>
      <c r="AH18" s="325"/>
      <c r="AI18" s="325"/>
      <c r="AJ18" s="325"/>
      <c r="AK18" s="325"/>
    </row>
    <row r="19" spans="1:37" s="279" customFormat="1" ht="142.5" customHeight="1" x14ac:dyDescent="0.55000000000000004">
      <c r="A19" s="317">
        <v>10</v>
      </c>
      <c r="B19" s="318">
        <v>22</v>
      </c>
      <c r="C19" s="318">
        <v>15</v>
      </c>
      <c r="D19" s="319">
        <v>1325</v>
      </c>
      <c r="E19" s="320" t="s">
        <v>2179</v>
      </c>
      <c r="F19" s="241" t="s">
        <v>2178</v>
      </c>
      <c r="G19" s="321"/>
      <c r="H19" s="322"/>
      <c r="I19" s="321"/>
      <c r="J19" s="321"/>
      <c r="K19" s="321"/>
      <c r="L19" s="322" t="s">
        <v>2518</v>
      </c>
      <c r="M19" s="322" t="s">
        <v>2519</v>
      </c>
      <c r="N19" s="322"/>
      <c r="O19" s="322" t="s">
        <v>2520</v>
      </c>
      <c r="P19" s="323" t="s">
        <v>2513</v>
      </c>
      <c r="Q19" s="323"/>
      <c r="R19" s="324" t="s">
        <v>2521</v>
      </c>
      <c r="S19" s="324"/>
      <c r="T19" s="323" t="s">
        <v>2522</v>
      </c>
      <c r="U19" s="324" t="s">
        <v>2523</v>
      </c>
      <c r="V19" s="322" t="s">
        <v>2524</v>
      </c>
      <c r="W19" s="322"/>
      <c r="X19" s="328" t="s">
        <v>2525</v>
      </c>
      <c r="Y19" s="322"/>
      <c r="Z19" s="329" t="s">
        <v>2526</v>
      </c>
      <c r="AA19" s="326" t="s">
        <v>2527</v>
      </c>
      <c r="AB19" s="327" t="s">
        <v>2528</v>
      </c>
      <c r="AC19" s="327" t="s">
        <v>2528</v>
      </c>
      <c r="AD19" s="327" t="s">
        <v>2528</v>
      </c>
      <c r="AE19" s="327" t="s">
        <v>2528</v>
      </c>
      <c r="AF19" s="326" t="s">
        <v>2529</v>
      </c>
      <c r="AG19" s="252" t="s">
        <v>2530</v>
      </c>
      <c r="AH19" s="325"/>
      <c r="AI19" s="325"/>
      <c r="AJ19" s="325"/>
      <c r="AK19" s="325"/>
    </row>
    <row r="20" spans="1:37" s="279" customFormat="1" ht="142.5" customHeight="1" x14ac:dyDescent="0.55000000000000004">
      <c r="A20" s="317">
        <v>11</v>
      </c>
      <c r="B20" s="318">
        <v>103</v>
      </c>
      <c r="C20" s="318">
        <v>16</v>
      </c>
      <c r="D20" s="319">
        <v>1422</v>
      </c>
      <c r="E20" s="320" t="s">
        <v>2179</v>
      </c>
      <c r="F20" s="241" t="s">
        <v>2178</v>
      </c>
      <c r="G20" s="321"/>
      <c r="H20" s="322"/>
      <c r="I20" s="321"/>
      <c r="J20" s="321"/>
      <c r="K20" s="321"/>
      <c r="L20" s="322" t="s">
        <v>2531</v>
      </c>
      <c r="M20" s="322" t="s">
        <v>2532</v>
      </c>
      <c r="N20" s="322">
        <v>1</v>
      </c>
      <c r="O20" s="322" t="s">
        <v>2533</v>
      </c>
      <c r="P20" s="323" t="s">
        <v>2513</v>
      </c>
      <c r="Q20" s="323" t="s">
        <v>844</v>
      </c>
      <c r="R20" s="324" t="s">
        <v>2534</v>
      </c>
      <c r="S20" s="324" t="s">
        <v>2488</v>
      </c>
      <c r="T20" s="323" t="s">
        <v>2535</v>
      </c>
      <c r="U20" s="324" t="s">
        <v>2536</v>
      </c>
      <c r="V20" s="322" t="s">
        <v>2537</v>
      </c>
      <c r="W20" s="322"/>
      <c r="X20" s="322"/>
      <c r="Y20" s="322"/>
      <c r="Z20" s="322"/>
      <c r="AA20" s="325"/>
      <c r="AB20" s="325"/>
      <c r="AC20" s="325"/>
      <c r="AD20" s="325"/>
      <c r="AE20" s="325"/>
      <c r="AF20" s="325"/>
      <c r="AG20" s="325"/>
      <c r="AH20" s="325"/>
      <c r="AI20" s="325"/>
      <c r="AJ20" s="325"/>
      <c r="AK20" s="325"/>
    </row>
    <row r="21" spans="1:37" s="279" customFormat="1" ht="142.5" customHeight="1" x14ac:dyDescent="0.55000000000000004">
      <c r="A21" s="317">
        <v>12</v>
      </c>
      <c r="B21" s="318">
        <v>35</v>
      </c>
      <c r="C21" s="318">
        <v>17</v>
      </c>
      <c r="D21" s="319">
        <v>1341</v>
      </c>
      <c r="E21" s="320" t="s">
        <v>2179</v>
      </c>
      <c r="F21" s="241" t="s">
        <v>2178</v>
      </c>
      <c r="G21" s="321"/>
      <c r="H21" s="322"/>
      <c r="I21" s="321"/>
      <c r="J21" s="321"/>
      <c r="K21" s="321"/>
      <c r="L21" s="322" t="s">
        <v>2518</v>
      </c>
      <c r="M21" s="322" t="s">
        <v>2272</v>
      </c>
      <c r="N21" s="322"/>
      <c r="O21" s="322" t="s">
        <v>1230</v>
      </c>
      <c r="P21" s="323" t="s">
        <v>2513</v>
      </c>
      <c r="Q21" s="323"/>
      <c r="R21" s="324" t="s">
        <v>2538</v>
      </c>
      <c r="S21" s="324" t="s">
        <v>2449</v>
      </c>
      <c r="T21" s="323" t="s">
        <v>2539</v>
      </c>
      <c r="U21" s="324" t="s">
        <v>2540</v>
      </c>
      <c r="V21" s="322" t="s">
        <v>2541</v>
      </c>
      <c r="W21" s="322"/>
      <c r="X21" s="322"/>
      <c r="Y21" s="322"/>
      <c r="Z21" s="322"/>
      <c r="AA21" s="325"/>
      <c r="AB21" s="325"/>
      <c r="AC21" s="325"/>
      <c r="AD21" s="325"/>
      <c r="AE21" s="325"/>
      <c r="AF21" s="325"/>
      <c r="AG21" s="325"/>
      <c r="AH21" s="325"/>
      <c r="AI21" s="325"/>
      <c r="AJ21" s="325"/>
      <c r="AK21" s="325"/>
    </row>
    <row r="22" spans="1:37" s="279" customFormat="1" ht="142.5" customHeight="1" x14ac:dyDescent="0.55000000000000004">
      <c r="A22" s="317">
        <v>13</v>
      </c>
      <c r="B22" s="318">
        <v>36</v>
      </c>
      <c r="C22" s="318">
        <v>24</v>
      </c>
      <c r="D22" s="319">
        <v>1342</v>
      </c>
      <c r="E22" s="320" t="s">
        <v>2179</v>
      </c>
      <c r="F22" s="241" t="s">
        <v>2178</v>
      </c>
      <c r="G22" s="321"/>
      <c r="H22" s="322"/>
      <c r="I22" s="321"/>
      <c r="J22" s="321"/>
      <c r="K22" s="321"/>
      <c r="L22" s="322" t="s">
        <v>2518</v>
      </c>
      <c r="M22" s="322" t="s">
        <v>2272</v>
      </c>
      <c r="N22" s="322"/>
      <c r="O22" s="322" t="s">
        <v>1163</v>
      </c>
      <c r="P22" s="323" t="s">
        <v>2513</v>
      </c>
      <c r="Q22" s="323"/>
      <c r="R22" s="324" t="s">
        <v>2542</v>
      </c>
      <c r="S22" s="324" t="s">
        <v>2449</v>
      </c>
      <c r="T22" s="323" t="s">
        <v>2543</v>
      </c>
      <c r="U22" s="324" t="s">
        <v>2544</v>
      </c>
      <c r="V22" s="322" t="s">
        <v>2541</v>
      </c>
      <c r="W22" s="322"/>
      <c r="X22" s="322"/>
      <c r="Y22" s="322"/>
      <c r="Z22" s="322"/>
      <c r="AA22" s="325"/>
      <c r="AB22" s="325"/>
      <c r="AC22" s="325"/>
      <c r="AD22" s="325"/>
      <c r="AE22" s="325"/>
      <c r="AF22" s="325"/>
      <c r="AG22" s="325"/>
      <c r="AH22" s="325"/>
      <c r="AI22" s="325"/>
      <c r="AJ22" s="325"/>
      <c r="AK22" s="325"/>
    </row>
    <row r="23" spans="1:37" s="279" customFormat="1" ht="142.5" customHeight="1" x14ac:dyDescent="0.55000000000000004">
      <c r="A23" s="317">
        <v>14</v>
      </c>
      <c r="B23" s="318">
        <v>88</v>
      </c>
      <c r="C23" s="318">
        <v>25</v>
      </c>
      <c r="D23" s="319">
        <v>1402</v>
      </c>
      <c r="E23" s="320" t="s">
        <v>2179</v>
      </c>
      <c r="F23" s="241" t="s">
        <v>2178</v>
      </c>
      <c r="G23" s="321"/>
      <c r="H23" s="322"/>
      <c r="I23" s="321"/>
      <c r="J23" s="321"/>
      <c r="K23" s="321"/>
      <c r="L23" s="322" t="s">
        <v>2531</v>
      </c>
      <c r="M23" s="322" t="s">
        <v>2532</v>
      </c>
      <c r="N23" s="322"/>
      <c r="O23" s="322" t="s">
        <v>2545</v>
      </c>
      <c r="P23" s="323" t="s">
        <v>2513</v>
      </c>
      <c r="Q23" s="323"/>
      <c r="R23" s="324" t="s">
        <v>2546</v>
      </c>
      <c r="S23" s="324" t="s">
        <v>2547</v>
      </c>
      <c r="T23" s="323" t="s">
        <v>2548</v>
      </c>
      <c r="U23" s="324" t="s">
        <v>2549</v>
      </c>
      <c r="V23" s="322" t="s">
        <v>2550</v>
      </c>
      <c r="W23" s="322"/>
      <c r="X23" s="322"/>
      <c r="Y23" s="322"/>
      <c r="Z23" s="322"/>
      <c r="AA23" s="325"/>
      <c r="AB23" s="325"/>
      <c r="AC23" s="325"/>
      <c r="AD23" s="325"/>
      <c r="AE23" s="325"/>
      <c r="AF23" s="325"/>
      <c r="AG23" s="325"/>
      <c r="AH23" s="325"/>
      <c r="AI23" s="325"/>
      <c r="AJ23" s="325"/>
      <c r="AK23" s="325"/>
    </row>
    <row r="24" spans="1:37" s="279" customFormat="1" ht="142.5" customHeight="1" x14ac:dyDescent="0.55000000000000004">
      <c r="A24" s="317">
        <v>15</v>
      </c>
      <c r="B24" s="318">
        <v>100</v>
      </c>
      <c r="C24" s="318">
        <v>26</v>
      </c>
      <c r="D24" s="319">
        <v>1419</v>
      </c>
      <c r="E24" s="320" t="s">
        <v>2179</v>
      </c>
      <c r="F24" s="241" t="s">
        <v>2178</v>
      </c>
      <c r="G24" s="321"/>
      <c r="H24" s="322"/>
      <c r="I24" s="321"/>
      <c r="J24" s="321"/>
      <c r="K24" s="321"/>
      <c r="L24" s="322" t="s">
        <v>2551</v>
      </c>
      <c r="M24" s="322" t="s">
        <v>2552</v>
      </c>
      <c r="N24" s="322">
        <v>1</v>
      </c>
      <c r="O24" s="322" t="s">
        <v>2553</v>
      </c>
      <c r="P24" s="323" t="s">
        <v>2554</v>
      </c>
      <c r="Q24" s="323" t="s">
        <v>2486</v>
      </c>
      <c r="R24" s="324" t="s">
        <v>2555</v>
      </c>
      <c r="S24" s="324"/>
      <c r="T24" s="323" t="s">
        <v>2556</v>
      </c>
      <c r="U24" s="324" t="s">
        <v>2557</v>
      </c>
      <c r="V24" s="322" t="s">
        <v>2558</v>
      </c>
      <c r="W24" s="322"/>
      <c r="X24" s="322"/>
      <c r="Y24" s="322"/>
      <c r="Z24" s="322"/>
      <c r="AA24" s="325"/>
      <c r="AB24" s="325"/>
      <c r="AC24" s="325"/>
      <c r="AD24" s="325"/>
      <c r="AE24" s="325"/>
      <c r="AF24" s="325"/>
      <c r="AG24" s="325"/>
      <c r="AH24" s="325"/>
      <c r="AI24" s="325"/>
      <c r="AJ24" s="325"/>
      <c r="AK24" s="325"/>
    </row>
    <row r="25" spans="1:37" s="279" customFormat="1" ht="142.5" customHeight="1" x14ac:dyDescent="0.55000000000000004">
      <c r="A25" s="317">
        <v>16</v>
      </c>
      <c r="B25" s="318">
        <v>43</v>
      </c>
      <c r="C25" s="318">
        <v>27</v>
      </c>
      <c r="D25" s="319" t="s">
        <v>2559</v>
      </c>
      <c r="E25" s="320" t="s">
        <v>2179</v>
      </c>
      <c r="F25" s="241" t="s">
        <v>2178</v>
      </c>
      <c r="G25" s="321"/>
      <c r="H25" s="322"/>
      <c r="I25" s="321"/>
      <c r="J25" s="321"/>
      <c r="K25" s="321"/>
      <c r="L25" s="322" t="s">
        <v>1022</v>
      </c>
      <c r="M25" s="322" t="s">
        <v>2560</v>
      </c>
      <c r="N25" s="322"/>
      <c r="O25" s="322" t="s">
        <v>2561</v>
      </c>
      <c r="P25" s="323" t="s">
        <v>2562</v>
      </c>
      <c r="Q25" s="323" t="s">
        <v>2563</v>
      </c>
      <c r="R25" s="324" t="s">
        <v>2564</v>
      </c>
      <c r="S25" s="324" t="s">
        <v>2502</v>
      </c>
      <c r="T25" s="323" t="s">
        <v>2565</v>
      </c>
      <c r="U25" s="324" t="s">
        <v>2566</v>
      </c>
      <c r="V25" s="322" t="s">
        <v>2567</v>
      </c>
      <c r="W25" s="322" t="s">
        <v>2568</v>
      </c>
      <c r="X25" s="322"/>
      <c r="Y25" s="322" t="s">
        <v>2569</v>
      </c>
      <c r="Z25" s="322"/>
      <c r="AA25" s="325"/>
      <c r="AB25" s="325"/>
      <c r="AC25" s="325"/>
      <c r="AD25" s="325"/>
      <c r="AE25" s="325"/>
      <c r="AF25" s="325"/>
      <c r="AG25" s="325"/>
      <c r="AH25" s="325"/>
      <c r="AI25" s="325"/>
      <c r="AJ25" s="325"/>
      <c r="AK25" s="325"/>
    </row>
    <row r="26" spans="1:37" s="279" customFormat="1" ht="142.5" customHeight="1" x14ac:dyDescent="0.55000000000000004">
      <c r="A26" s="317">
        <v>17</v>
      </c>
      <c r="B26" s="318">
        <v>41</v>
      </c>
      <c r="C26" s="318">
        <v>28</v>
      </c>
      <c r="D26" s="319" t="s">
        <v>2570</v>
      </c>
      <c r="E26" s="320" t="s">
        <v>2179</v>
      </c>
      <c r="F26" s="241" t="s">
        <v>2178</v>
      </c>
      <c r="G26" s="321"/>
      <c r="H26" s="322"/>
      <c r="I26" s="321"/>
      <c r="J26" s="321"/>
      <c r="K26" s="321"/>
      <c r="L26" s="322" t="s">
        <v>1022</v>
      </c>
      <c r="M26" s="322" t="s">
        <v>2560</v>
      </c>
      <c r="N26" s="322"/>
      <c r="O26" s="322" t="s">
        <v>2571</v>
      </c>
      <c r="P26" s="323" t="s">
        <v>2562</v>
      </c>
      <c r="Q26" s="323"/>
      <c r="R26" s="324" t="s">
        <v>2501</v>
      </c>
      <c r="S26" s="324" t="s">
        <v>2502</v>
      </c>
      <c r="T26" s="323" t="s">
        <v>2565</v>
      </c>
      <c r="U26" s="324" t="s">
        <v>2572</v>
      </c>
      <c r="V26" s="322" t="s">
        <v>2573</v>
      </c>
      <c r="W26" s="322" t="s">
        <v>2574</v>
      </c>
      <c r="X26" s="322"/>
      <c r="Y26" s="322" t="s">
        <v>2575</v>
      </c>
      <c r="Z26" s="322"/>
      <c r="AA26" s="325"/>
      <c r="AB26" s="325"/>
      <c r="AC26" s="325"/>
      <c r="AD26" s="325"/>
      <c r="AE26" s="325"/>
      <c r="AF26" s="325"/>
      <c r="AG26" s="325"/>
      <c r="AH26" s="325"/>
      <c r="AI26" s="325"/>
      <c r="AJ26" s="325"/>
      <c r="AK26" s="325"/>
    </row>
    <row r="27" spans="1:37" s="279" customFormat="1" ht="142.5" customHeight="1" x14ac:dyDescent="0.55000000000000004">
      <c r="A27" s="317">
        <v>18</v>
      </c>
      <c r="B27" s="318">
        <v>51</v>
      </c>
      <c r="C27" s="318">
        <v>29</v>
      </c>
      <c r="D27" s="319" t="s">
        <v>2576</v>
      </c>
      <c r="E27" s="320" t="s">
        <v>2179</v>
      </c>
      <c r="F27" s="241" t="s">
        <v>2178</v>
      </c>
      <c r="G27" s="321"/>
      <c r="H27" s="322"/>
      <c r="I27" s="321"/>
      <c r="J27" s="321"/>
      <c r="K27" s="321"/>
      <c r="L27" s="322" t="s">
        <v>2461</v>
      </c>
      <c r="M27" s="322" t="s">
        <v>2492</v>
      </c>
      <c r="N27" s="322">
        <v>1</v>
      </c>
      <c r="O27" s="322" t="s">
        <v>2577</v>
      </c>
      <c r="P27" s="323" t="s">
        <v>2578</v>
      </c>
      <c r="Q27" s="323"/>
      <c r="R27" s="324" t="s">
        <v>2579</v>
      </c>
      <c r="S27" s="324"/>
      <c r="T27" s="323" t="s">
        <v>2580</v>
      </c>
      <c r="U27" s="324" t="s">
        <v>2581</v>
      </c>
      <c r="V27" s="322" t="s">
        <v>2517</v>
      </c>
      <c r="W27" s="322" t="s">
        <v>2582</v>
      </c>
      <c r="X27" s="322"/>
      <c r="Y27" s="322" t="s">
        <v>2583</v>
      </c>
      <c r="Z27" s="322"/>
      <c r="AA27" s="325"/>
      <c r="AB27" s="325"/>
      <c r="AC27" s="325"/>
      <c r="AD27" s="325"/>
      <c r="AE27" s="325"/>
      <c r="AF27" s="325"/>
      <c r="AG27" s="325"/>
      <c r="AH27" s="325"/>
      <c r="AI27" s="325"/>
      <c r="AJ27" s="325"/>
      <c r="AK27" s="325"/>
    </row>
    <row r="28" spans="1:37" s="279" customFormat="1" ht="142.5" customHeight="1" x14ac:dyDescent="0.55000000000000004">
      <c r="A28" s="317">
        <v>19</v>
      </c>
      <c r="B28" s="318">
        <v>14</v>
      </c>
      <c r="C28" s="318">
        <v>30</v>
      </c>
      <c r="D28" s="319">
        <v>1315</v>
      </c>
      <c r="E28" s="320" t="s">
        <v>2179</v>
      </c>
      <c r="F28" s="241" t="s">
        <v>2178</v>
      </c>
      <c r="G28" s="321"/>
      <c r="H28" s="322"/>
      <c r="I28" s="321"/>
      <c r="J28" s="321"/>
      <c r="K28" s="321"/>
      <c r="L28" s="322" t="s">
        <v>2584</v>
      </c>
      <c r="M28" s="322" t="s">
        <v>659</v>
      </c>
      <c r="N28" s="322"/>
      <c r="O28" s="322" t="s">
        <v>2585</v>
      </c>
      <c r="P28" s="323" t="s">
        <v>2586</v>
      </c>
      <c r="Q28" s="323"/>
      <c r="R28" s="324" t="s">
        <v>2587</v>
      </c>
      <c r="S28" s="324" t="s">
        <v>2502</v>
      </c>
      <c r="T28" s="323" t="s">
        <v>2588</v>
      </c>
      <c r="U28" s="324" t="s">
        <v>2589</v>
      </c>
      <c r="V28" s="322" t="s">
        <v>2590</v>
      </c>
      <c r="W28" s="322"/>
      <c r="X28" s="322"/>
      <c r="Y28" s="322"/>
      <c r="Z28" s="322"/>
      <c r="AA28" s="325"/>
      <c r="AB28" s="325"/>
      <c r="AC28" s="325"/>
      <c r="AD28" s="325"/>
      <c r="AE28" s="325"/>
      <c r="AF28" s="325"/>
      <c r="AG28" s="325"/>
      <c r="AH28" s="325"/>
      <c r="AI28" s="325"/>
      <c r="AJ28" s="325"/>
      <c r="AK28" s="325"/>
    </row>
    <row r="29" spans="1:37" s="279" customFormat="1" ht="142.5" customHeight="1" x14ac:dyDescent="0.55000000000000004">
      <c r="A29" s="317">
        <v>20</v>
      </c>
      <c r="B29" s="318">
        <v>67</v>
      </c>
      <c r="C29" s="318">
        <v>35</v>
      </c>
      <c r="D29" s="319">
        <v>1379</v>
      </c>
      <c r="E29" s="320" t="s">
        <v>2179</v>
      </c>
      <c r="F29" s="241" t="s">
        <v>2178</v>
      </c>
      <c r="G29" s="321"/>
      <c r="H29" s="322"/>
      <c r="I29" s="321"/>
      <c r="J29" s="321"/>
      <c r="K29" s="321"/>
      <c r="L29" s="322" t="s">
        <v>2531</v>
      </c>
      <c r="M29" s="322" t="s">
        <v>2591</v>
      </c>
      <c r="N29" s="322"/>
      <c r="O29" s="322" t="s">
        <v>2592</v>
      </c>
      <c r="P29" s="323" t="s">
        <v>2593</v>
      </c>
      <c r="Q29" s="323" t="s">
        <v>2502</v>
      </c>
      <c r="R29" s="324" t="s">
        <v>2594</v>
      </c>
      <c r="S29" s="324"/>
      <c r="T29" s="323" t="s">
        <v>2595</v>
      </c>
      <c r="U29" s="324" t="s">
        <v>2596</v>
      </c>
      <c r="V29" s="322" t="s">
        <v>2597</v>
      </c>
      <c r="W29" s="322"/>
      <c r="X29" s="322"/>
      <c r="Y29" s="322"/>
      <c r="Z29" s="322"/>
      <c r="AA29" s="325"/>
      <c r="AB29" s="325"/>
      <c r="AC29" s="325"/>
      <c r="AD29" s="325"/>
      <c r="AE29" s="325"/>
      <c r="AF29" s="325"/>
      <c r="AG29" s="325"/>
      <c r="AH29" s="325"/>
      <c r="AI29" s="325"/>
      <c r="AJ29" s="325"/>
      <c r="AK29" s="325"/>
    </row>
    <row r="30" spans="1:37" s="279" customFormat="1" ht="142.5" customHeight="1" x14ac:dyDescent="0.55000000000000004">
      <c r="A30" s="317">
        <v>21</v>
      </c>
      <c r="B30" s="318">
        <v>66</v>
      </c>
      <c r="C30" s="318">
        <v>36</v>
      </c>
      <c r="D30" s="319">
        <v>1378</v>
      </c>
      <c r="E30" s="320" t="s">
        <v>2179</v>
      </c>
      <c r="F30" s="241" t="s">
        <v>2178</v>
      </c>
      <c r="G30" s="321"/>
      <c r="H30" s="322"/>
      <c r="I30" s="321"/>
      <c r="J30" s="321"/>
      <c r="K30" s="321"/>
      <c r="L30" s="322" t="s">
        <v>2531</v>
      </c>
      <c r="M30" s="322" t="s">
        <v>2591</v>
      </c>
      <c r="N30" s="322"/>
      <c r="O30" s="322" t="s">
        <v>2598</v>
      </c>
      <c r="P30" s="323" t="s">
        <v>2593</v>
      </c>
      <c r="Q30" s="323" t="s">
        <v>2502</v>
      </c>
      <c r="R30" s="324" t="s">
        <v>2599</v>
      </c>
      <c r="S30" s="324" t="s">
        <v>2600</v>
      </c>
      <c r="T30" s="323" t="s">
        <v>2595</v>
      </c>
      <c r="U30" s="324" t="s">
        <v>2601</v>
      </c>
      <c r="V30" s="322" t="s">
        <v>2602</v>
      </c>
      <c r="W30" s="322"/>
      <c r="X30" s="322"/>
      <c r="Y30" s="322"/>
      <c r="Z30" s="322"/>
      <c r="AA30" s="325"/>
      <c r="AB30" s="325"/>
      <c r="AC30" s="325"/>
      <c r="AD30" s="325"/>
      <c r="AE30" s="325"/>
      <c r="AF30" s="325"/>
      <c r="AG30" s="325"/>
      <c r="AH30" s="325"/>
      <c r="AI30" s="325"/>
      <c r="AJ30" s="325"/>
      <c r="AK30" s="325"/>
    </row>
    <row r="31" spans="1:37" s="279" customFormat="1" ht="142.5" customHeight="1" x14ac:dyDescent="0.55000000000000004">
      <c r="A31" s="317">
        <v>22</v>
      </c>
      <c r="B31" s="318">
        <v>105</v>
      </c>
      <c r="C31" s="318">
        <v>39</v>
      </c>
      <c r="D31" s="319">
        <v>1424</v>
      </c>
      <c r="E31" s="320" t="s">
        <v>2179</v>
      </c>
      <c r="F31" s="241" t="s">
        <v>2178</v>
      </c>
      <c r="G31" s="321"/>
      <c r="H31" s="322"/>
      <c r="I31" s="321"/>
      <c r="J31" s="321"/>
      <c r="K31" s="321"/>
      <c r="L31" s="322" t="s">
        <v>2498</v>
      </c>
      <c r="M31" s="322" t="s">
        <v>2499</v>
      </c>
      <c r="N31" s="322"/>
      <c r="O31" s="322" t="s">
        <v>2603</v>
      </c>
      <c r="P31" s="323" t="s">
        <v>2593</v>
      </c>
      <c r="Q31" s="323" t="s">
        <v>2502</v>
      </c>
      <c r="R31" s="324" t="s">
        <v>2501</v>
      </c>
      <c r="S31" s="324" t="s">
        <v>2502</v>
      </c>
      <c r="T31" s="323" t="s">
        <v>2604</v>
      </c>
      <c r="U31" s="324" t="s">
        <v>2605</v>
      </c>
      <c r="V31" s="322" t="s">
        <v>2505</v>
      </c>
      <c r="W31" s="322"/>
      <c r="X31" s="322"/>
      <c r="Y31" s="322"/>
      <c r="Z31" s="322"/>
      <c r="AA31" s="325"/>
      <c r="AB31" s="325"/>
      <c r="AC31" s="325"/>
      <c r="AD31" s="325"/>
      <c r="AE31" s="325"/>
      <c r="AF31" s="325"/>
      <c r="AG31" s="325"/>
      <c r="AH31" s="325"/>
      <c r="AI31" s="325"/>
      <c r="AJ31" s="325"/>
      <c r="AK31" s="325"/>
    </row>
    <row r="32" spans="1:37" s="279" customFormat="1" ht="142.5" customHeight="1" x14ac:dyDescent="0.55000000000000004">
      <c r="A32" s="317">
        <v>23</v>
      </c>
      <c r="B32" s="318">
        <v>61</v>
      </c>
      <c r="C32" s="318">
        <v>44</v>
      </c>
      <c r="D32" s="319">
        <v>1373</v>
      </c>
      <c r="E32" s="320" t="s">
        <v>2179</v>
      </c>
      <c r="F32" s="241" t="s">
        <v>2178</v>
      </c>
      <c r="G32" s="321"/>
      <c r="H32" s="322"/>
      <c r="I32" s="321"/>
      <c r="J32" s="321"/>
      <c r="K32" s="321"/>
      <c r="L32" s="322" t="s">
        <v>2461</v>
      </c>
      <c r="M32" s="322" t="s">
        <v>87</v>
      </c>
      <c r="N32" s="322"/>
      <c r="O32" s="322" t="s">
        <v>2606</v>
      </c>
      <c r="P32" s="323" t="s">
        <v>2607</v>
      </c>
      <c r="Q32" s="323" t="s">
        <v>2486</v>
      </c>
      <c r="R32" s="324" t="s">
        <v>2608</v>
      </c>
      <c r="S32" s="324"/>
      <c r="T32" s="323" t="s">
        <v>2609</v>
      </c>
      <c r="U32" s="324" t="s">
        <v>2610</v>
      </c>
      <c r="V32" s="322" t="s">
        <v>2611</v>
      </c>
      <c r="W32" s="322"/>
      <c r="X32" s="322"/>
      <c r="Y32" s="322"/>
      <c r="Z32" s="322"/>
      <c r="AA32" s="325"/>
      <c r="AB32" s="325"/>
      <c r="AC32" s="325"/>
      <c r="AD32" s="325"/>
      <c r="AE32" s="325"/>
      <c r="AF32" s="325"/>
      <c r="AG32" s="325"/>
      <c r="AH32" s="325"/>
      <c r="AI32" s="325"/>
      <c r="AJ32" s="325"/>
      <c r="AK32" s="325"/>
    </row>
    <row r="33" spans="1:37" s="279" customFormat="1" ht="142.5" customHeight="1" x14ac:dyDescent="0.55000000000000004">
      <c r="A33" s="317">
        <v>24</v>
      </c>
      <c r="B33" s="318">
        <v>76</v>
      </c>
      <c r="C33" s="318">
        <v>47</v>
      </c>
      <c r="D33" s="319">
        <v>1389</v>
      </c>
      <c r="E33" s="320" t="s">
        <v>2179</v>
      </c>
      <c r="F33" s="241" t="s">
        <v>2178</v>
      </c>
      <c r="G33" s="321"/>
      <c r="H33" s="322"/>
      <c r="I33" s="321"/>
      <c r="J33" s="321"/>
      <c r="K33" s="321"/>
      <c r="L33" s="322" t="s">
        <v>2518</v>
      </c>
      <c r="M33" s="322" t="s">
        <v>2612</v>
      </c>
      <c r="N33" s="322">
        <v>1</v>
      </c>
      <c r="O33" s="322" t="s">
        <v>2613</v>
      </c>
      <c r="P33" s="323" t="s">
        <v>2564</v>
      </c>
      <c r="Q33" s="323" t="s">
        <v>844</v>
      </c>
      <c r="R33" s="324" t="s">
        <v>2614</v>
      </c>
      <c r="S33" s="324" t="s">
        <v>2449</v>
      </c>
      <c r="T33" s="323" t="s">
        <v>2615</v>
      </c>
      <c r="U33" s="324" t="s">
        <v>2616</v>
      </c>
      <c r="V33" s="322" t="s">
        <v>2617</v>
      </c>
      <c r="W33" s="322" t="s">
        <v>2618</v>
      </c>
      <c r="X33" s="322" t="s">
        <v>2619</v>
      </c>
      <c r="Y33" s="76" t="s">
        <v>2620</v>
      </c>
      <c r="Z33" s="330"/>
      <c r="AA33" s="326" t="s">
        <v>2527</v>
      </c>
      <c r="AB33" s="331" t="s">
        <v>2621</v>
      </c>
      <c r="AC33" s="331" t="s">
        <v>2621</v>
      </c>
      <c r="AD33" s="332" t="s">
        <v>2622</v>
      </c>
      <c r="AE33" s="331" t="s">
        <v>2623</v>
      </c>
      <c r="AF33" s="326" t="s">
        <v>2529</v>
      </c>
      <c r="AG33" s="325"/>
      <c r="AH33" s="325"/>
      <c r="AI33" s="325"/>
      <c r="AJ33" s="325"/>
      <c r="AK33" s="325"/>
    </row>
    <row r="34" spans="1:37" s="279" customFormat="1" ht="142.5" customHeight="1" x14ac:dyDescent="0.55000000000000004">
      <c r="A34" s="317">
        <v>25</v>
      </c>
      <c r="B34" s="318">
        <v>40</v>
      </c>
      <c r="C34" s="318">
        <v>50</v>
      </c>
      <c r="D34" s="319">
        <v>1347</v>
      </c>
      <c r="E34" s="320" t="s">
        <v>2179</v>
      </c>
      <c r="F34" s="241" t="s">
        <v>2178</v>
      </c>
      <c r="G34" s="321"/>
      <c r="H34" s="322"/>
      <c r="I34" s="321"/>
      <c r="J34" s="321"/>
      <c r="K34" s="321"/>
      <c r="L34" s="322" t="s">
        <v>1022</v>
      </c>
      <c r="M34" s="322" t="s">
        <v>2560</v>
      </c>
      <c r="N34" s="322"/>
      <c r="O34" s="322" t="s">
        <v>2624</v>
      </c>
      <c r="P34" s="323" t="s">
        <v>2564</v>
      </c>
      <c r="Q34" s="323"/>
      <c r="R34" s="324" t="s">
        <v>2501</v>
      </c>
      <c r="S34" s="324" t="s">
        <v>2502</v>
      </c>
      <c r="T34" s="323" t="s">
        <v>2625</v>
      </c>
      <c r="U34" s="324" t="s">
        <v>2626</v>
      </c>
      <c r="V34" s="322" t="s">
        <v>2627</v>
      </c>
      <c r="W34" s="322" t="s">
        <v>2618</v>
      </c>
      <c r="X34" s="322" t="s">
        <v>2628</v>
      </c>
      <c r="Y34" s="322"/>
      <c r="Z34" s="322"/>
      <c r="AA34" s="325"/>
      <c r="AB34" s="325"/>
      <c r="AC34" s="325"/>
      <c r="AD34" s="325"/>
      <c r="AE34" s="325"/>
      <c r="AF34" s="325"/>
      <c r="AG34" s="325"/>
      <c r="AH34" s="325"/>
      <c r="AI34" s="325"/>
      <c r="AJ34" s="325"/>
      <c r="AK34" s="325"/>
    </row>
    <row r="35" spans="1:37" s="279" customFormat="1" ht="142.5" customHeight="1" x14ac:dyDescent="0.55000000000000004">
      <c r="A35" s="317">
        <v>26</v>
      </c>
      <c r="B35" s="318">
        <v>74</v>
      </c>
      <c r="C35" s="318">
        <v>51</v>
      </c>
      <c r="D35" s="319">
        <v>1387</v>
      </c>
      <c r="E35" s="320" t="s">
        <v>2179</v>
      </c>
      <c r="F35" s="241" t="s">
        <v>2178</v>
      </c>
      <c r="G35" s="321"/>
      <c r="H35" s="322"/>
      <c r="I35" s="321"/>
      <c r="J35" s="321"/>
      <c r="K35" s="321"/>
      <c r="L35" s="322" t="s">
        <v>2445</v>
      </c>
      <c r="M35" s="322" t="s">
        <v>2629</v>
      </c>
      <c r="N35" s="322">
        <v>1</v>
      </c>
      <c r="O35" s="322" t="s">
        <v>2630</v>
      </c>
      <c r="P35" s="323" t="s">
        <v>2631</v>
      </c>
      <c r="Q35" s="323" t="s">
        <v>2632</v>
      </c>
      <c r="R35" s="324" t="s">
        <v>2487</v>
      </c>
      <c r="S35" s="324" t="s">
        <v>2633</v>
      </c>
      <c r="T35" s="323" t="s">
        <v>2634</v>
      </c>
      <c r="U35" s="324" t="s">
        <v>2635</v>
      </c>
      <c r="V35" s="322" t="s">
        <v>2636</v>
      </c>
      <c r="W35" s="322"/>
      <c r="X35" s="322"/>
      <c r="Y35" s="322"/>
      <c r="Z35" s="322"/>
      <c r="AA35" s="325"/>
      <c r="AB35" s="325"/>
      <c r="AC35" s="325"/>
      <c r="AD35" s="325"/>
      <c r="AE35" s="325"/>
      <c r="AF35" s="325"/>
      <c r="AG35" s="325"/>
      <c r="AH35" s="325"/>
      <c r="AI35" s="325"/>
      <c r="AJ35" s="325"/>
      <c r="AK35" s="325"/>
    </row>
    <row r="36" spans="1:37" s="279" customFormat="1" ht="142.5" customHeight="1" x14ac:dyDescent="0.55000000000000004">
      <c r="A36" s="317">
        <v>27</v>
      </c>
      <c r="B36" s="318">
        <v>106</v>
      </c>
      <c r="C36" s="318">
        <v>52</v>
      </c>
      <c r="D36" s="319">
        <v>1425</v>
      </c>
      <c r="E36" s="320" t="s">
        <v>2179</v>
      </c>
      <c r="F36" s="241" t="s">
        <v>2178</v>
      </c>
      <c r="G36" s="321"/>
      <c r="H36" s="322"/>
      <c r="I36" s="321"/>
      <c r="J36" s="321"/>
      <c r="K36" s="321"/>
      <c r="L36" s="322" t="s">
        <v>2498</v>
      </c>
      <c r="M36" s="322" t="s">
        <v>2499</v>
      </c>
      <c r="N36" s="322">
        <v>1</v>
      </c>
      <c r="O36" s="322" t="s">
        <v>2637</v>
      </c>
      <c r="P36" s="323" t="s">
        <v>2631</v>
      </c>
      <c r="Q36" s="323" t="s">
        <v>2502</v>
      </c>
      <c r="R36" s="324" t="s">
        <v>2638</v>
      </c>
      <c r="S36" s="324" t="s">
        <v>2639</v>
      </c>
      <c r="T36" s="323" t="s">
        <v>2640</v>
      </c>
      <c r="U36" s="324" t="s">
        <v>2641</v>
      </c>
      <c r="V36" s="322" t="s">
        <v>2642</v>
      </c>
      <c r="W36" s="322"/>
      <c r="X36" s="322"/>
      <c r="Y36" s="322"/>
      <c r="Z36" s="322"/>
      <c r="AA36" s="325"/>
      <c r="AB36" s="325"/>
      <c r="AC36" s="325"/>
      <c r="AD36" s="325"/>
      <c r="AE36" s="325"/>
      <c r="AF36" s="325"/>
      <c r="AG36" s="325"/>
      <c r="AH36" s="325"/>
      <c r="AI36" s="325"/>
      <c r="AJ36" s="325"/>
      <c r="AK36" s="325"/>
    </row>
    <row r="37" spans="1:37" s="279" customFormat="1" ht="142.5" customHeight="1" x14ac:dyDescent="0.55000000000000004">
      <c r="A37" s="317">
        <v>28</v>
      </c>
      <c r="B37" s="318">
        <v>108</v>
      </c>
      <c r="C37" s="318">
        <v>53</v>
      </c>
      <c r="D37" s="319">
        <v>1427</v>
      </c>
      <c r="E37" s="320" t="s">
        <v>2179</v>
      </c>
      <c r="F37" s="241" t="s">
        <v>2178</v>
      </c>
      <c r="G37" s="321"/>
      <c r="H37" s="322"/>
      <c r="I37" s="321"/>
      <c r="J37" s="321"/>
      <c r="K37" s="321"/>
      <c r="L37" s="322" t="s">
        <v>2498</v>
      </c>
      <c r="M37" s="322" t="s">
        <v>2499</v>
      </c>
      <c r="N37" s="322">
        <v>1</v>
      </c>
      <c r="O37" s="322" t="s">
        <v>2643</v>
      </c>
      <c r="P37" s="323" t="s">
        <v>2631</v>
      </c>
      <c r="Q37" s="323" t="s">
        <v>2502</v>
      </c>
      <c r="R37" s="324" t="s">
        <v>2644</v>
      </c>
      <c r="S37" s="324" t="s">
        <v>2639</v>
      </c>
      <c r="T37" s="323" t="s">
        <v>2645</v>
      </c>
      <c r="U37" s="324" t="s">
        <v>2646</v>
      </c>
      <c r="V37" s="322" t="s">
        <v>2647</v>
      </c>
      <c r="W37" s="322"/>
      <c r="X37" s="322"/>
      <c r="Y37" s="322"/>
      <c r="Z37" s="322"/>
      <c r="AA37" s="325"/>
      <c r="AB37" s="325"/>
      <c r="AC37" s="325"/>
      <c r="AD37" s="325"/>
      <c r="AE37" s="325"/>
      <c r="AF37" s="325"/>
      <c r="AG37" s="325"/>
      <c r="AH37" s="325"/>
      <c r="AI37" s="325"/>
      <c r="AJ37" s="325"/>
      <c r="AK37" s="325"/>
    </row>
    <row r="38" spans="1:37" s="279" customFormat="1" ht="142.5" customHeight="1" x14ac:dyDescent="0.55000000000000004">
      <c r="A38" s="317">
        <v>32</v>
      </c>
      <c r="B38" s="318">
        <v>28</v>
      </c>
      <c r="C38" s="318">
        <v>59</v>
      </c>
      <c r="D38" s="319">
        <v>1333</v>
      </c>
      <c r="E38" s="320" t="s">
        <v>2179</v>
      </c>
      <c r="F38" s="241" t="s">
        <v>2178</v>
      </c>
      <c r="G38" s="321"/>
      <c r="H38" s="322"/>
      <c r="I38" s="321"/>
      <c r="J38" s="321"/>
      <c r="K38" s="321"/>
      <c r="L38" s="322" t="s">
        <v>2648</v>
      </c>
      <c r="M38" s="322" t="s">
        <v>2342</v>
      </c>
      <c r="N38" s="322">
        <v>1</v>
      </c>
      <c r="O38" s="322" t="s">
        <v>2649</v>
      </c>
      <c r="P38" s="323" t="s">
        <v>2650</v>
      </c>
      <c r="Q38" s="323" t="s">
        <v>844</v>
      </c>
      <c r="R38" s="324" t="s">
        <v>2651</v>
      </c>
      <c r="S38" s="324" t="s">
        <v>2449</v>
      </c>
      <c r="T38" s="323" t="s">
        <v>2652</v>
      </c>
      <c r="U38" s="324" t="s">
        <v>2653</v>
      </c>
      <c r="V38" s="322" t="s">
        <v>2654</v>
      </c>
      <c r="W38" s="322"/>
      <c r="X38" s="322"/>
      <c r="Y38" s="322"/>
      <c r="Z38" s="322"/>
      <c r="AA38" s="325"/>
      <c r="AB38" s="325"/>
      <c r="AC38" s="325"/>
      <c r="AD38" s="325"/>
      <c r="AE38" s="325"/>
      <c r="AF38" s="325"/>
      <c r="AG38" s="325"/>
      <c r="AH38" s="325"/>
      <c r="AI38" s="325"/>
      <c r="AJ38" s="325"/>
      <c r="AK38" s="325"/>
    </row>
    <row r="39" spans="1:37" s="279" customFormat="1" ht="142.5" customHeight="1" x14ac:dyDescent="0.55000000000000004">
      <c r="A39" s="317">
        <v>34</v>
      </c>
      <c r="B39" s="318">
        <v>83</v>
      </c>
      <c r="C39" s="318">
        <v>62</v>
      </c>
      <c r="D39" s="319">
        <v>1397</v>
      </c>
      <c r="E39" s="320" t="s">
        <v>2179</v>
      </c>
      <c r="F39" s="241" t="s">
        <v>2178</v>
      </c>
      <c r="G39" s="321"/>
      <c r="H39" s="322"/>
      <c r="I39" s="321"/>
      <c r="J39" s="321"/>
      <c r="K39" s="321"/>
      <c r="L39" s="322" t="s">
        <v>2454</v>
      </c>
      <c r="M39" s="322" t="s">
        <v>2455</v>
      </c>
      <c r="N39" s="322"/>
      <c r="O39" s="322" t="s">
        <v>2655</v>
      </c>
      <c r="P39" s="323" t="s">
        <v>2656</v>
      </c>
      <c r="Q39" s="323"/>
      <c r="R39" s="324" t="s">
        <v>2657</v>
      </c>
      <c r="S39" s="324"/>
      <c r="T39" s="323" t="s">
        <v>2658</v>
      </c>
      <c r="U39" s="324" t="s">
        <v>2659</v>
      </c>
      <c r="V39" s="322" t="s">
        <v>2660</v>
      </c>
      <c r="W39" s="322"/>
      <c r="X39" s="322"/>
      <c r="Y39" s="322"/>
      <c r="Z39" s="322"/>
      <c r="AA39" s="325"/>
      <c r="AB39" s="325"/>
      <c r="AC39" s="325"/>
      <c r="AD39" s="325"/>
      <c r="AE39" s="325"/>
      <c r="AF39" s="325"/>
      <c r="AG39" s="325"/>
      <c r="AH39" s="325"/>
      <c r="AI39" s="325"/>
      <c r="AJ39" s="325"/>
      <c r="AK39" s="325"/>
    </row>
    <row r="40" spans="1:37" s="279" customFormat="1" ht="142.5" customHeight="1" x14ac:dyDescent="0.55000000000000004">
      <c r="A40" s="317">
        <v>38</v>
      </c>
      <c r="B40" s="318">
        <v>58</v>
      </c>
      <c r="C40" s="318">
        <v>68</v>
      </c>
      <c r="D40" s="319">
        <v>1370</v>
      </c>
      <c r="E40" s="320" t="s">
        <v>2179</v>
      </c>
      <c r="F40" s="241" t="s">
        <v>2178</v>
      </c>
      <c r="G40" s="321"/>
      <c r="H40" s="322"/>
      <c r="I40" s="321"/>
      <c r="J40" s="321"/>
      <c r="K40" s="321"/>
      <c r="L40" s="322" t="s">
        <v>2461</v>
      </c>
      <c r="M40" s="322" t="s">
        <v>1772</v>
      </c>
      <c r="N40" s="322"/>
      <c r="O40" s="322" t="s">
        <v>2661</v>
      </c>
      <c r="P40" s="323" t="s">
        <v>2662</v>
      </c>
      <c r="Q40" s="323" t="s">
        <v>844</v>
      </c>
      <c r="R40" s="324" t="s">
        <v>2464</v>
      </c>
      <c r="S40" s="324" t="s">
        <v>2465</v>
      </c>
      <c r="T40" s="323" t="s">
        <v>2663</v>
      </c>
      <c r="U40" s="324" t="s">
        <v>2467</v>
      </c>
      <c r="V40" s="322" t="s">
        <v>2664</v>
      </c>
      <c r="W40" s="322" t="s">
        <v>2665</v>
      </c>
      <c r="X40" s="322" t="s">
        <v>2666</v>
      </c>
      <c r="Y40" s="333"/>
      <c r="Z40" s="333"/>
      <c r="AA40" s="325"/>
      <c r="AB40" s="325"/>
      <c r="AC40" s="325"/>
      <c r="AD40" s="325"/>
      <c r="AE40" s="325"/>
      <c r="AF40" s="325"/>
      <c r="AG40" s="325"/>
      <c r="AH40" s="325"/>
      <c r="AI40" s="325"/>
      <c r="AJ40" s="325"/>
      <c r="AK40" s="325"/>
    </row>
    <row r="41" spans="1:37" s="279" customFormat="1" ht="142.5" customHeight="1" x14ac:dyDescent="0.55000000000000004">
      <c r="A41" s="317">
        <v>39</v>
      </c>
      <c r="B41" s="318">
        <v>87</v>
      </c>
      <c r="C41" s="318">
        <v>69</v>
      </c>
      <c r="D41" s="319">
        <v>1401</v>
      </c>
      <c r="E41" s="320" t="s">
        <v>2179</v>
      </c>
      <c r="F41" s="241" t="s">
        <v>2178</v>
      </c>
      <c r="G41" s="321"/>
      <c r="H41" s="322"/>
      <c r="I41" s="321"/>
      <c r="J41" s="321"/>
      <c r="K41" s="321"/>
      <c r="L41" s="322" t="s">
        <v>2531</v>
      </c>
      <c r="M41" s="322" t="s">
        <v>2532</v>
      </c>
      <c r="N41" s="322">
        <v>1</v>
      </c>
      <c r="O41" s="322" t="s">
        <v>2667</v>
      </c>
      <c r="P41" s="323" t="s">
        <v>2662</v>
      </c>
      <c r="Q41" s="323" t="s">
        <v>2486</v>
      </c>
      <c r="R41" s="324" t="s">
        <v>2668</v>
      </c>
      <c r="S41" s="324"/>
      <c r="T41" s="323" t="s">
        <v>2669</v>
      </c>
      <c r="U41" s="324" t="s">
        <v>2670</v>
      </c>
      <c r="V41" s="322" t="s">
        <v>2671</v>
      </c>
      <c r="W41" s="322" t="s">
        <v>2665</v>
      </c>
      <c r="X41" s="322" t="s">
        <v>2619</v>
      </c>
      <c r="Y41" s="322"/>
      <c r="Z41" s="322"/>
      <c r="AA41" s="325"/>
      <c r="AB41" s="325"/>
      <c r="AC41" s="325"/>
      <c r="AD41" s="325"/>
      <c r="AE41" s="325"/>
      <c r="AF41" s="325"/>
      <c r="AG41" s="325"/>
      <c r="AH41" s="325"/>
      <c r="AI41" s="325"/>
      <c r="AJ41" s="325"/>
      <c r="AK41" s="325"/>
    </row>
    <row r="42" spans="1:37" s="279" customFormat="1" ht="142.5" customHeight="1" x14ac:dyDescent="0.55000000000000004">
      <c r="A42" s="317">
        <v>40</v>
      </c>
      <c r="B42" s="318">
        <v>109</v>
      </c>
      <c r="C42" s="318">
        <v>71</v>
      </c>
      <c r="D42" s="319">
        <v>1428</v>
      </c>
      <c r="E42" s="320" t="s">
        <v>2179</v>
      </c>
      <c r="F42" s="241" t="s">
        <v>2178</v>
      </c>
      <c r="G42" s="321"/>
      <c r="H42" s="322"/>
      <c r="I42" s="321"/>
      <c r="J42" s="321"/>
      <c r="K42" s="321"/>
      <c r="L42" s="322" t="s">
        <v>2498</v>
      </c>
      <c r="M42" s="322" t="s">
        <v>2499</v>
      </c>
      <c r="N42" s="322">
        <v>1</v>
      </c>
      <c r="O42" s="322" t="s">
        <v>2672</v>
      </c>
      <c r="P42" s="323" t="s">
        <v>2662</v>
      </c>
      <c r="Q42" s="323" t="s">
        <v>2486</v>
      </c>
      <c r="R42" s="324" t="s">
        <v>2673</v>
      </c>
      <c r="S42" s="324" t="s">
        <v>2639</v>
      </c>
      <c r="T42" s="323" t="s">
        <v>2674</v>
      </c>
      <c r="U42" s="324" t="s">
        <v>2646</v>
      </c>
      <c r="V42" s="322" t="s">
        <v>2675</v>
      </c>
      <c r="W42" s="322" t="s">
        <v>2665</v>
      </c>
      <c r="X42" s="322" t="s">
        <v>2619</v>
      </c>
      <c r="Y42" s="322"/>
      <c r="Z42" s="322"/>
      <c r="AA42" s="325"/>
      <c r="AB42" s="325"/>
      <c r="AC42" s="325"/>
      <c r="AD42" s="325"/>
      <c r="AE42" s="325"/>
      <c r="AF42" s="325"/>
      <c r="AG42" s="325"/>
      <c r="AH42" s="325"/>
      <c r="AI42" s="325"/>
      <c r="AJ42" s="325"/>
      <c r="AK42" s="325"/>
    </row>
    <row r="43" spans="1:37" s="279" customFormat="1" ht="142.5" customHeight="1" x14ac:dyDescent="0.55000000000000004">
      <c r="A43" s="317">
        <v>41</v>
      </c>
      <c r="B43" s="318">
        <v>107</v>
      </c>
      <c r="C43" s="318">
        <v>72</v>
      </c>
      <c r="D43" s="319">
        <v>1426</v>
      </c>
      <c r="E43" s="320" t="s">
        <v>2179</v>
      </c>
      <c r="F43" s="241" t="s">
        <v>2178</v>
      </c>
      <c r="G43" s="321"/>
      <c r="H43" s="322"/>
      <c r="I43" s="321"/>
      <c r="J43" s="321"/>
      <c r="K43" s="321"/>
      <c r="L43" s="322" t="s">
        <v>2498</v>
      </c>
      <c r="M43" s="322" t="s">
        <v>2499</v>
      </c>
      <c r="N43" s="322">
        <v>1</v>
      </c>
      <c r="O43" s="322" t="s">
        <v>2676</v>
      </c>
      <c r="P43" s="323" t="s">
        <v>2662</v>
      </c>
      <c r="Q43" s="323" t="s">
        <v>2486</v>
      </c>
      <c r="R43" s="324" t="s">
        <v>2638</v>
      </c>
      <c r="S43" s="324" t="s">
        <v>2639</v>
      </c>
      <c r="T43" s="323" t="s">
        <v>2674</v>
      </c>
      <c r="U43" s="324" t="s">
        <v>2677</v>
      </c>
      <c r="V43" s="322" t="s">
        <v>2675</v>
      </c>
      <c r="W43" s="322" t="s">
        <v>2665</v>
      </c>
      <c r="X43" s="322" t="s">
        <v>2619</v>
      </c>
      <c r="Y43" s="322"/>
      <c r="Z43" s="322"/>
      <c r="AA43" s="325"/>
      <c r="AB43" s="325"/>
      <c r="AC43" s="325"/>
      <c r="AD43" s="325"/>
      <c r="AE43" s="325"/>
      <c r="AF43" s="325"/>
      <c r="AG43" s="325"/>
      <c r="AH43" s="325"/>
      <c r="AI43" s="325"/>
      <c r="AJ43" s="325"/>
      <c r="AK43" s="325"/>
    </row>
    <row r="44" spans="1:37" s="279" customFormat="1" ht="142.5" customHeight="1" x14ac:dyDescent="0.55000000000000004">
      <c r="A44" s="317">
        <v>42</v>
      </c>
      <c r="B44" s="318">
        <v>53</v>
      </c>
      <c r="C44" s="318">
        <v>74</v>
      </c>
      <c r="D44" s="319">
        <v>1365</v>
      </c>
      <c r="E44" s="320" t="s">
        <v>2179</v>
      </c>
      <c r="F44" s="241" t="s">
        <v>2178</v>
      </c>
      <c r="G44" s="321"/>
      <c r="H44" s="322"/>
      <c r="I44" s="321"/>
      <c r="J44" s="321"/>
      <c r="K44" s="321"/>
      <c r="L44" s="322" t="s">
        <v>2461</v>
      </c>
      <c r="M44" s="322" t="s">
        <v>2678</v>
      </c>
      <c r="N44" s="322">
        <v>1</v>
      </c>
      <c r="O44" s="322" t="s">
        <v>2679</v>
      </c>
      <c r="P44" s="323" t="s">
        <v>2662</v>
      </c>
      <c r="Q44" s="323"/>
      <c r="R44" s="324" t="s">
        <v>2680</v>
      </c>
      <c r="S44" s="324"/>
      <c r="T44" s="323" t="s">
        <v>2681</v>
      </c>
      <c r="U44" s="324" t="s">
        <v>2682</v>
      </c>
      <c r="V44" s="322" t="s">
        <v>2683</v>
      </c>
      <c r="W44" s="322" t="s">
        <v>2665</v>
      </c>
      <c r="X44" s="322" t="s">
        <v>2619</v>
      </c>
      <c r="Y44" s="322"/>
      <c r="Z44" s="322"/>
      <c r="AA44" s="325"/>
      <c r="AB44" s="325"/>
      <c r="AC44" s="325"/>
      <c r="AD44" s="325"/>
      <c r="AE44" s="325"/>
      <c r="AF44" s="325"/>
      <c r="AG44" s="325"/>
      <c r="AH44" s="325"/>
      <c r="AI44" s="325"/>
      <c r="AJ44" s="325"/>
      <c r="AK44" s="325"/>
    </row>
    <row r="45" spans="1:37" s="279" customFormat="1" ht="142.5" customHeight="1" x14ac:dyDescent="0.55000000000000004">
      <c r="A45" s="317">
        <v>44</v>
      </c>
      <c r="B45" s="318">
        <v>75</v>
      </c>
      <c r="C45" s="318">
        <v>80</v>
      </c>
      <c r="D45" s="319">
        <v>1388</v>
      </c>
      <c r="E45" s="320" t="s">
        <v>2179</v>
      </c>
      <c r="F45" s="241" t="s">
        <v>2178</v>
      </c>
      <c r="G45" s="321"/>
      <c r="H45" s="322"/>
      <c r="I45" s="321"/>
      <c r="J45" s="321"/>
      <c r="K45" s="321"/>
      <c r="L45" s="322" t="s">
        <v>2445</v>
      </c>
      <c r="M45" s="322" t="s">
        <v>2684</v>
      </c>
      <c r="N45" s="322"/>
      <c r="O45" s="322" t="s">
        <v>2685</v>
      </c>
      <c r="P45" s="323" t="s">
        <v>2686</v>
      </c>
      <c r="Q45" s="323" t="s">
        <v>2632</v>
      </c>
      <c r="R45" s="324" t="s">
        <v>2687</v>
      </c>
      <c r="S45" s="324" t="s">
        <v>2688</v>
      </c>
      <c r="T45" s="323" t="s">
        <v>2689</v>
      </c>
      <c r="U45" s="324" t="s">
        <v>2690</v>
      </c>
      <c r="V45" s="322"/>
      <c r="W45" s="322"/>
      <c r="X45" s="322"/>
      <c r="Y45" s="322"/>
      <c r="Z45" s="322"/>
      <c r="AA45" s="334"/>
      <c r="AB45" s="334"/>
      <c r="AC45" s="334"/>
      <c r="AD45" s="334"/>
      <c r="AE45" s="334"/>
      <c r="AF45" s="334"/>
      <c r="AG45" s="325"/>
      <c r="AH45" s="325"/>
      <c r="AI45" s="325"/>
      <c r="AJ45" s="325"/>
      <c r="AK45" s="325"/>
    </row>
    <row r="46" spans="1:37" s="279" customFormat="1" ht="142.5" customHeight="1" x14ac:dyDescent="0.55000000000000004">
      <c r="A46" s="317">
        <v>45</v>
      </c>
      <c r="B46" s="318">
        <v>71</v>
      </c>
      <c r="C46" s="318">
        <v>82</v>
      </c>
      <c r="D46" s="319">
        <v>1384</v>
      </c>
      <c r="E46" s="320" t="s">
        <v>2179</v>
      </c>
      <c r="F46" s="241" t="s">
        <v>2178</v>
      </c>
      <c r="G46" s="321"/>
      <c r="H46" s="322"/>
      <c r="I46" s="321"/>
      <c r="J46" s="321"/>
      <c r="K46" s="321"/>
      <c r="L46" s="322" t="s">
        <v>2445</v>
      </c>
      <c r="M46" s="322" t="s">
        <v>2691</v>
      </c>
      <c r="N46" s="322">
        <v>1</v>
      </c>
      <c r="O46" s="322" t="s">
        <v>2692</v>
      </c>
      <c r="P46" s="323" t="s">
        <v>2686</v>
      </c>
      <c r="Q46" s="323" t="s">
        <v>2502</v>
      </c>
      <c r="R46" s="324" t="s">
        <v>2693</v>
      </c>
      <c r="S46" s="324" t="s">
        <v>2449</v>
      </c>
      <c r="T46" s="323" t="s">
        <v>2694</v>
      </c>
      <c r="U46" s="324" t="s">
        <v>2695</v>
      </c>
      <c r="V46" s="322" t="s">
        <v>2696</v>
      </c>
      <c r="W46" s="322"/>
      <c r="X46" s="322"/>
      <c r="Y46" s="322"/>
      <c r="Z46" s="322"/>
      <c r="AA46" s="335"/>
      <c r="AB46" s="335"/>
      <c r="AC46" s="335"/>
      <c r="AD46" s="335"/>
      <c r="AE46" s="335"/>
      <c r="AF46" s="335"/>
      <c r="AG46" s="325"/>
      <c r="AH46" s="325"/>
      <c r="AI46" s="325"/>
      <c r="AJ46" s="325"/>
      <c r="AK46" s="325"/>
    </row>
    <row r="47" spans="1:37" s="279" customFormat="1" ht="142.5" customHeight="1" x14ac:dyDescent="0.55000000000000004">
      <c r="A47" s="317">
        <v>46</v>
      </c>
      <c r="B47" s="318">
        <v>102</v>
      </c>
      <c r="C47" s="318">
        <v>84</v>
      </c>
      <c r="D47" s="319">
        <v>1421</v>
      </c>
      <c r="E47" s="320" t="s">
        <v>2179</v>
      </c>
      <c r="F47" s="241" t="s">
        <v>2178</v>
      </c>
      <c r="G47" s="321"/>
      <c r="H47" s="322"/>
      <c r="I47" s="321"/>
      <c r="J47" s="321"/>
      <c r="K47" s="321"/>
      <c r="L47" s="322" t="s">
        <v>2483</v>
      </c>
      <c r="M47" s="322" t="s">
        <v>2506</v>
      </c>
      <c r="N47" s="322">
        <v>1</v>
      </c>
      <c r="O47" s="322" t="s">
        <v>2697</v>
      </c>
      <c r="P47" s="323" t="s">
        <v>2521</v>
      </c>
      <c r="Q47" s="323"/>
      <c r="R47" s="324" t="s">
        <v>2487</v>
      </c>
      <c r="S47" s="324"/>
      <c r="T47" s="323" t="s">
        <v>2698</v>
      </c>
      <c r="U47" s="324" t="s">
        <v>2699</v>
      </c>
      <c r="V47" s="322" t="s">
        <v>2700</v>
      </c>
      <c r="W47" s="322"/>
      <c r="X47" s="322"/>
      <c r="Y47" s="322"/>
      <c r="Z47" s="322"/>
      <c r="AA47" s="325"/>
      <c r="AB47" s="325"/>
      <c r="AC47" s="325"/>
      <c r="AD47" s="325"/>
      <c r="AE47" s="325"/>
      <c r="AF47" s="325"/>
      <c r="AG47" s="325"/>
      <c r="AH47" s="325"/>
      <c r="AI47" s="325"/>
      <c r="AJ47" s="325"/>
      <c r="AK47" s="325"/>
    </row>
    <row r="48" spans="1:37" s="279" customFormat="1" ht="142.5" customHeight="1" x14ac:dyDescent="0.55000000000000004">
      <c r="A48" s="317">
        <v>47</v>
      </c>
      <c r="B48" s="318">
        <v>26</v>
      </c>
      <c r="C48" s="318">
        <v>86</v>
      </c>
      <c r="D48" s="319">
        <v>1330</v>
      </c>
      <c r="E48" s="320" t="s">
        <v>2179</v>
      </c>
      <c r="F48" s="241" t="s">
        <v>2178</v>
      </c>
      <c r="G48" s="321"/>
      <c r="H48" s="322"/>
      <c r="I48" s="321"/>
      <c r="J48" s="321"/>
      <c r="K48" s="321"/>
      <c r="L48" s="322" t="s">
        <v>2498</v>
      </c>
      <c r="M48" s="322" t="s">
        <v>2701</v>
      </c>
      <c r="N48" s="322">
        <v>1</v>
      </c>
      <c r="O48" s="322" t="s">
        <v>2702</v>
      </c>
      <c r="P48" s="323" t="s">
        <v>2703</v>
      </c>
      <c r="Q48" s="323" t="s">
        <v>844</v>
      </c>
      <c r="R48" s="324" t="s">
        <v>2704</v>
      </c>
      <c r="S48" s="324"/>
      <c r="T48" s="323" t="s">
        <v>2705</v>
      </c>
      <c r="U48" s="324" t="s">
        <v>2706</v>
      </c>
      <c r="V48" s="322"/>
      <c r="W48" s="322"/>
      <c r="X48" s="322"/>
      <c r="Y48" s="322"/>
      <c r="Z48" s="322"/>
      <c r="AA48" s="325"/>
      <c r="AB48" s="325"/>
      <c r="AC48" s="325"/>
      <c r="AD48" s="325"/>
      <c r="AE48" s="325"/>
      <c r="AF48" s="325"/>
      <c r="AG48" s="325"/>
      <c r="AH48" s="325"/>
      <c r="AI48" s="325"/>
      <c r="AJ48" s="325"/>
      <c r="AK48" s="325"/>
    </row>
    <row r="49" spans="1:37" s="279" customFormat="1" ht="142.5" customHeight="1" x14ac:dyDescent="0.55000000000000004">
      <c r="A49" s="317">
        <v>48</v>
      </c>
      <c r="B49" s="318">
        <v>19</v>
      </c>
      <c r="C49" s="318">
        <v>93</v>
      </c>
      <c r="D49" s="319">
        <v>1320</v>
      </c>
      <c r="E49" s="320" t="s">
        <v>2179</v>
      </c>
      <c r="F49" s="241" t="s">
        <v>2178</v>
      </c>
      <c r="G49" s="321"/>
      <c r="H49" s="322"/>
      <c r="I49" s="321"/>
      <c r="J49" s="321"/>
      <c r="K49" s="321"/>
      <c r="L49" s="322" t="s">
        <v>2518</v>
      </c>
      <c r="M49" s="322" t="s">
        <v>2707</v>
      </c>
      <c r="N49" s="322">
        <v>1</v>
      </c>
      <c r="O49" s="322" t="s">
        <v>2708</v>
      </c>
      <c r="P49" s="323" t="s">
        <v>2709</v>
      </c>
      <c r="Q49" s="323" t="s">
        <v>2710</v>
      </c>
      <c r="R49" s="324" t="s">
        <v>2711</v>
      </c>
      <c r="S49" s="324" t="s">
        <v>2712</v>
      </c>
      <c r="T49" s="323" t="s">
        <v>2713</v>
      </c>
      <c r="U49" s="324" t="s">
        <v>2714</v>
      </c>
      <c r="V49" s="322" t="s">
        <v>2715</v>
      </c>
      <c r="W49" s="322"/>
      <c r="X49" s="322"/>
      <c r="Y49" s="322"/>
      <c r="Z49" s="322"/>
      <c r="AA49" s="334"/>
      <c r="AB49" s="334"/>
      <c r="AC49" s="334"/>
      <c r="AD49" s="334"/>
      <c r="AE49" s="334"/>
      <c r="AF49" s="334"/>
      <c r="AG49" s="325"/>
      <c r="AH49" s="325"/>
      <c r="AI49" s="325"/>
      <c r="AJ49" s="325"/>
      <c r="AK49" s="325"/>
    </row>
    <row r="50" spans="1:37" s="279" customFormat="1" ht="142.5" customHeight="1" x14ac:dyDescent="0.55000000000000004">
      <c r="A50" s="317">
        <v>49</v>
      </c>
      <c r="B50" s="318">
        <v>20</v>
      </c>
      <c r="C50" s="318">
        <v>95</v>
      </c>
      <c r="D50" s="319">
        <v>1323</v>
      </c>
      <c r="E50" s="320" t="s">
        <v>2179</v>
      </c>
      <c r="F50" s="241" t="s">
        <v>2178</v>
      </c>
      <c r="G50" s="321"/>
      <c r="H50" s="322"/>
      <c r="I50" s="321"/>
      <c r="J50" s="321"/>
      <c r="K50" s="321"/>
      <c r="L50" s="322" t="s">
        <v>2518</v>
      </c>
      <c r="M50" s="322" t="s">
        <v>2716</v>
      </c>
      <c r="N50" s="322"/>
      <c r="O50" s="322" t="s">
        <v>2717</v>
      </c>
      <c r="P50" s="323" t="s">
        <v>2718</v>
      </c>
      <c r="Q50" s="323" t="s">
        <v>844</v>
      </c>
      <c r="R50" s="324" t="s">
        <v>2719</v>
      </c>
      <c r="S50" s="324" t="s">
        <v>2720</v>
      </c>
      <c r="T50" s="323" t="s">
        <v>2721</v>
      </c>
      <c r="U50" s="324" t="s">
        <v>2722</v>
      </c>
      <c r="V50" s="322" t="s">
        <v>2723</v>
      </c>
      <c r="W50" s="322"/>
      <c r="X50" s="322"/>
      <c r="Y50" s="322"/>
      <c r="Z50" s="322"/>
      <c r="AA50" s="326" t="s">
        <v>2477</v>
      </c>
      <c r="AB50" s="326" t="s">
        <v>2724</v>
      </c>
      <c r="AC50" s="326" t="s">
        <v>2528</v>
      </c>
      <c r="AD50" s="327" t="s">
        <v>2724</v>
      </c>
      <c r="AE50" s="326" t="s">
        <v>2528</v>
      </c>
      <c r="AF50" s="326" t="s">
        <v>2482</v>
      </c>
      <c r="AG50" s="325"/>
      <c r="AH50" s="325"/>
      <c r="AI50" s="325"/>
      <c r="AJ50" s="325"/>
      <c r="AK50" s="325"/>
    </row>
    <row r="51" spans="1:37" s="279" customFormat="1" ht="142.5" customHeight="1" x14ac:dyDescent="0.55000000000000004">
      <c r="A51" s="317">
        <v>51</v>
      </c>
      <c r="B51" s="318">
        <v>54</v>
      </c>
      <c r="C51" s="318">
        <v>99</v>
      </c>
      <c r="D51" s="319">
        <v>1366</v>
      </c>
      <c r="E51" s="320" t="s">
        <v>2179</v>
      </c>
      <c r="F51" s="241" t="s">
        <v>2178</v>
      </c>
      <c r="G51" s="321"/>
      <c r="H51" s="322"/>
      <c r="I51" s="321"/>
      <c r="J51" s="321"/>
      <c r="K51" s="321"/>
      <c r="L51" s="322" t="s">
        <v>2461</v>
      </c>
      <c r="M51" s="322" t="s">
        <v>2678</v>
      </c>
      <c r="N51" s="322"/>
      <c r="O51" s="322" t="s">
        <v>2725</v>
      </c>
      <c r="P51" s="323" t="s">
        <v>2718</v>
      </c>
      <c r="Q51" s="323"/>
      <c r="R51" s="324" t="s">
        <v>2726</v>
      </c>
      <c r="S51" s="324"/>
      <c r="T51" s="323" t="s">
        <v>2727</v>
      </c>
      <c r="U51" s="324" t="s">
        <v>2728</v>
      </c>
      <c r="V51" s="322" t="s">
        <v>2729</v>
      </c>
      <c r="W51" s="322"/>
      <c r="X51" s="322"/>
      <c r="Y51" s="322"/>
      <c r="Z51" s="322"/>
      <c r="AA51" s="325"/>
      <c r="AB51" s="325"/>
      <c r="AC51" s="325"/>
      <c r="AD51" s="325"/>
      <c r="AE51" s="325"/>
      <c r="AF51" s="325"/>
      <c r="AG51" s="325"/>
      <c r="AH51" s="325"/>
      <c r="AI51" s="325"/>
      <c r="AJ51" s="325"/>
      <c r="AK51" s="325"/>
    </row>
    <row r="52" spans="1:37" s="279" customFormat="1" ht="142.5" customHeight="1" x14ac:dyDescent="0.55000000000000004">
      <c r="A52" s="317">
        <v>52</v>
      </c>
      <c r="B52" s="318">
        <v>70</v>
      </c>
      <c r="C52" s="318">
        <v>101</v>
      </c>
      <c r="D52" s="319">
        <v>1383</v>
      </c>
      <c r="E52" s="320" t="s">
        <v>2179</v>
      </c>
      <c r="F52" s="241" t="s">
        <v>2178</v>
      </c>
      <c r="G52" s="321"/>
      <c r="H52" s="322"/>
      <c r="I52" s="321"/>
      <c r="J52" s="321"/>
      <c r="K52" s="321"/>
      <c r="L52" s="322" t="s">
        <v>2445</v>
      </c>
      <c r="M52" s="322" t="s">
        <v>1268</v>
      </c>
      <c r="N52" s="322"/>
      <c r="O52" s="322" t="s">
        <v>2730</v>
      </c>
      <c r="P52" s="323" t="s">
        <v>2718</v>
      </c>
      <c r="Q52" s="323" t="s">
        <v>2502</v>
      </c>
      <c r="R52" s="324" t="s">
        <v>2608</v>
      </c>
      <c r="S52" s="324"/>
      <c r="T52" s="323" t="s">
        <v>2731</v>
      </c>
      <c r="U52" s="324" t="s">
        <v>2732</v>
      </c>
      <c r="V52" s="322"/>
      <c r="W52" s="322"/>
      <c r="X52" s="322"/>
      <c r="Y52" s="322"/>
      <c r="Z52" s="322"/>
      <c r="AA52" s="325"/>
      <c r="AB52" s="325"/>
      <c r="AC52" s="325"/>
      <c r="AD52" s="325"/>
      <c r="AE52" s="325"/>
      <c r="AF52" s="325"/>
      <c r="AG52" s="325"/>
      <c r="AH52" s="325"/>
      <c r="AI52" s="325"/>
      <c r="AJ52" s="325"/>
      <c r="AK52" s="325"/>
    </row>
    <row r="53" spans="1:37" s="279" customFormat="1" ht="142.5" customHeight="1" x14ac:dyDescent="0.55000000000000004">
      <c r="A53" s="317">
        <v>53</v>
      </c>
      <c r="B53" s="318">
        <v>57</v>
      </c>
      <c r="C53" s="318">
        <v>102</v>
      </c>
      <c r="D53" s="319">
        <v>1369</v>
      </c>
      <c r="E53" s="320" t="s">
        <v>2179</v>
      </c>
      <c r="F53" s="241" t="s">
        <v>2178</v>
      </c>
      <c r="G53" s="321"/>
      <c r="H53" s="322"/>
      <c r="I53" s="321"/>
      <c r="J53" s="321"/>
      <c r="K53" s="321"/>
      <c r="L53" s="322" t="s">
        <v>2461</v>
      </c>
      <c r="M53" s="322" t="s">
        <v>1772</v>
      </c>
      <c r="N53" s="322"/>
      <c r="O53" s="322" t="s">
        <v>2733</v>
      </c>
      <c r="P53" s="323" t="s">
        <v>2734</v>
      </c>
      <c r="Q53" s="323"/>
      <c r="R53" s="324" t="s">
        <v>2448</v>
      </c>
      <c r="S53" s="324" t="s">
        <v>2449</v>
      </c>
      <c r="T53" s="323" t="s">
        <v>2735</v>
      </c>
      <c r="U53" s="324" t="s">
        <v>2736</v>
      </c>
      <c r="V53" s="322" t="s">
        <v>2737</v>
      </c>
      <c r="W53" s="322"/>
      <c r="X53" s="322"/>
      <c r="Y53" s="322"/>
      <c r="Z53" s="322"/>
      <c r="AA53" s="325"/>
      <c r="AB53" s="325"/>
      <c r="AC53" s="325"/>
      <c r="AD53" s="325"/>
      <c r="AE53" s="325"/>
      <c r="AF53" s="325"/>
      <c r="AG53" s="325"/>
      <c r="AH53" s="325"/>
      <c r="AI53" s="325"/>
      <c r="AJ53" s="325"/>
      <c r="AK53" s="325"/>
    </row>
    <row r="54" spans="1:37" s="279" customFormat="1" ht="142.5" customHeight="1" x14ac:dyDescent="0.55000000000000004">
      <c r="A54" s="317">
        <v>54</v>
      </c>
      <c r="B54" s="318">
        <v>30</v>
      </c>
      <c r="C54" s="318">
        <v>103</v>
      </c>
      <c r="D54" s="319">
        <v>1336</v>
      </c>
      <c r="E54" s="320" t="s">
        <v>2179</v>
      </c>
      <c r="F54" s="241" t="s">
        <v>2178</v>
      </c>
      <c r="G54" s="321"/>
      <c r="H54" s="322"/>
      <c r="I54" s="321"/>
      <c r="J54" s="321"/>
      <c r="K54" s="321"/>
      <c r="L54" s="322" t="s">
        <v>2648</v>
      </c>
      <c r="M54" s="322" t="s">
        <v>2738</v>
      </c>
      <c r="N54" s="322"/>
      <c r="O54" s="322" t="s">
        <v>2739</v>
      </c>
      <c r="P54" s="323" t="s">
        <v>2734</v>
      </c>
      <c r="Q54" s="323" t="s">
        <v>2472</v>
      </c>
      <c r="R54" s="324" t="s">
        <v>2464</v>
      </c>
      <c r="S54" s="324" t="s">
        <v>2449</v>
      </c>
      <c r="T54" s="323" t="s">
        <v>2740</v>
      </c>
      <c r="U54" s="324" t="s">
        <v>2741</v>
      </c>
      <c r="V54" s="322" t="s">
        <v>2742</v>
      </c>
      <c r="W54" s="322"/>
      <c r="X54" s="322"/>
      <c r="Y54" s="322"/>
      <c r="Z54" s="322"/>
      <c r="AA54" s="325"/>
      <c r="AB54" s="325"/>
      <c r="AC54" s="325"/>
      <c r="AD54" s="325"/>
      <c r="AE54" s="336" t="s">
        <v>2743</v>
      </c>
      <c r="AF54" s="325"/>
      <c r="AG54" s="325"/>
      <c r="AH54" s="325"/>
      <c r="AI54" s="325"/>
      <c r="AJ54" s="325"/>
      <c r="AK54" s="325"/>
    </row>
    <row r="55" spans="1:37" s="279" customFormat="1" ht="142.5" customHeight="1" x14ac:dyDescent="0.55000000000000004">
      <c r="A55" s="317">
        <v>57</v>
      </c>
      <c r="B55" s="318">
        <v>48</v>
      </c>
      <c r="C55" s="318">
        <v>107</v>
      </c>
      <c r="D55" s="319">
        <v>1357</v>
      </c>
      <c r="E55" s="320" t="s">
        <v>2179</v>
      </c>
      <c r="F55" s="241" t="s">
        <v>2178</v>
      </c>
      <c r="G55" s="321"/>
      <c r="H55" s="322"/>
      <c r="I55" s="321"/>
      <c r="J55" s="321"/>
      <c r="K55" s="321"/>
      <c r="L55" s="322" t="s">
        <v>2461</v>
      </c>
      <c r="M55" s="322" t="s">
        <v>2744</v>
      </c>
      <c r="N55" s="322"/>
      <c r="O55" s="322" t="s">
        <v>2745</v>
      </c>
      <c r="P55" s="323" t="s">
        <v>2734</v>
      </c>
      <c r="Q55" s="323"/>
      <c r="R55" s="324" t="s">
        <v>2746</v>
      </c>
      <c r="S55" s="324"/>
      <c r="T55" s="323" t="s">
        <v>2747</v>
      </c>
      <c r="U55" s="324" t="s">
        <v>2748</v>
      </c>
      <c r="V55" s="322" t="s">
        <v>2749</v>
      </c>
      <c r="W55" s="322"/>
      <c r="X55" s="322"/>
      <c r="Y55" s="322" t="s">
        <v>2750</v>
      </c>
      <c r="Z55" s="322"/>
      <c r="AA55" s="325"/>
      <c r="AB55" s="325"/>
      <c r="AC55" s="325"/>
      <c r="AD55" s="325"/>
      <c r="AE55" s="325"/>
      <c r="AF55" s="325"/>
      <c r="AG55" s="325"/>
      <c r="AH55" s="325"/>
      <c r="AI55" s="325"/>
      <c r="AJ55" s="325"/>
      <c r="AK55" s="325"/>
    </row>
    <row r="56" spans="1:37" s="279" customFormat="1" ht="142.5" customHeight="1" x14ac:dyDescent="0.55000000000000004">
      <c r="A56" s="317">
        <v>58</v>
      </c>
      <c r="B56" s="318">
        <v>49</v>
      </c>
      <c r="C56" s="318">
        <v>108</v>
      </c>
      <c r="D56" s="319">
        <v>1358</v>
      </c>
      <c r="E56" s="320" t="s">
        <v>2179</v>
      </c>
      <c r="F56" s="241" t="s">
        <v>2178</v>
      </c>
      <c r="G56" s="321"/>
      <c r="H56" s="322"/>
      <c r="I56" s="321"/>
      <c r="J56" s="321"/>
      <c r="K56" s="321"/>
      <c r="L56" s="322" t="s">
        <v>2461</v>
      </c>
      <c r="M56" s="322" t="s">
        <v>2744</v>
      </c>
      <c r="N56" s="322"/>
      <c r="O56" s="322" t="s">
        <v>2751</v>
      </c>
      <c r="P56" s="323" t="s">
        <v>2734</v>
      </c>
      <c r="Q56" s="323"/>
      <c r="R56" s="324" t="s">
        <v>2752</v>
      </c>
      <c r="S56" s="324"/>
      <c r="T56" s="323" t="s">
        <v>2747</v>
      </c>
      <c r="U56" s="324" t="s">
        <v>2753</v>
      </c>
      <c r="V56" s="322" t="s">
        <v>2749</v>
      </c>
      <c r="W56" s="322"/>
      <c r="X56" s="322"/>
      <c r="Y56" s="322" t="s">
        <v>2754</v>
      </c>
      <c r="Z56" s="322"/>
      <c r="AA56" s="325"/>
      <c r="AB56" s="325"/>
      <c r="AC56" s="325"/>
      <c r="AD56" s="325"/>
      <c r="AE56" s="325"/>
      <c r="AF56" s="325"/>
      <c r="AG56" s="325"/>
      <c r="AH56" s="325"/>
      <c r="AI56" s="325"/>
      <c r="AJ56" s="325"/>
      <c r="AK56" s="325"/>
    </row>
    <row r="57" spans="1:37" s="279" customFormat="1" ht="142.5" customHeight="1" x14ac:dyDescent="0.55000000000000004">
      <c r="A57" s="317">
        <v>59</v>
      </c>
      <c r="B57" s="318">
        <v>42</v>
      </c>
      <c r="C57" s="318">
        <v>112</v>
      </c>
      <c r="D57" s="319">
        <v>1349</v>
      </c>
      <c r="E57" s="320" t="s">
        <v>2179</v>
      </c>
      <c r="F57" s="241" t="s">
        <v>2178</v>
      </c>
      <c r="G57" s="321"/>
      <c r="H57" s="322"/>
      <c r="I57" s="321"/>
      <c r="J57" s="321"/>
      <c r="K57" s="321"/>
      <c r="L57" s="322" t="s">
        <v>1022</v>
      </c>
      <c r="M57" s="322" t="s">
        <v>2560</v>
      </c>
      <c r="N57" s="322"/>
      <c r="O57" s="322" t="s">
        <v>2755</v>
      </c>
      <c r="P57" s="323" t="s">
        <v>2501</v>
      </c>
      <c r="Q57" s="323" t="s">
        <v>2632</v>
      </c>
      <c r="R57" s="324" t="s">
        <v>2756</v>
      </c>
      <c r="S57" s="324" t="s">
        <v>2639</v>
      </c>
      <c r="T57" s="323" t="s">
        <v>2757</v>
      </c>
      <c r="U57" s="324" t="s">
        <v>2758</v>
      </c>
      <c r="V57" s="322" t="s">
        <v>2627</v>
      </c>
      <c r="W57" s="322"/>
      <c r="X57" s="322"/>
      <c r="Y57" s="322"/>
      <c r="Z57" s="322"/>
      <c r="AA57" s="325"/>
      <c r="AB57" s="325"/>
      <c r="AC57" s="325"/>
      <c r="AD57" s="325"/>
      <c r="AE57" s="325"/>
      <c r="AF57" s="325"/>
      <c r="AG57" s="325"/>
      <c r="AH57" s="325"/>
      <c r="AI57" s="325"/>
      <c r="AJ57" s="325"/>
      <c r="AK57" s="325"/>
    </row>
    <row r="58" spans="1:37" s="279" customFormat="1" ht="142.5" customHeight="1" x14ac:dyDescent="0.55000000000000004">
      <c r="A58" s="317">
        <v>60</v>
      </c>
      <c r="B58" s="318">
        <v>29</v>
      </c>
      <c r="C58" s="318">
        <v>113</v>
      </c>
      <c r="D58" s="319">
        <v>1335</v>
      </c>
      <c r="E58" s="320" t="s">
        <v>2179</v>
      </c>
      <c r="F58" s="241" t="s">
        <v>2178</v>
      </c>
      <c r="G58" s="321"/>
      <c r="H58" s="322"/>
      <c r="I58" s="321"/>
      <c r="J58" s="321"/>
      <c r="K58" s="321"/>
      <c r="L58" s="322" t="s">
        <v>2648</v>
      </c>
      <c r="M58" s="322" t="s">
        <v>2738</v>
      </c>
      <c r="N58" s="322"/>
      <c r="O58" s="322" t="s">
        <v>2759</v>
      </c>
      <c r="P58" s="323" t="s">
        <v>2501</v>
      </c>
      <c r="Q58" s="323"/>
      <c r="R58" s="324" t="s">
        <v>2760</v>
      </c>
      <c r="S58" s="324"/>
      <c r="T58" s="323" t="s">
        <v>2761</v>
      </c>
      <c r="U58" s="324" t="s">
        <v>2762</v>
      </c>
      <c r="V58" s="322" t="s">
        <v>2763</v>
      </c>
      <c r="W58" s="322"/>
      <c r="X58" s="322"/>
      <c r="Y58" s="322"/>
      <c r="Z58" s="322"/>
      <c r="AA58" s="325"/>
      <c r="AB58" s="325"/>
      <c r="AC58" s="325"/>
      <c r="AD58" s="325"/>
      <c r="AE58" s="325"/>
      <c r="AF58" s="325"/>
      <c r="AG58" s="325"/>
      <c r="AH58" s="325"/>
      <c r="AI58" s="325"/>
      <c r="AJ58" s="325"/>
      <c r="AK58" s="325"/>
    </row>
    <row r="59" spans="1:37" s="279" customFormat="1" ht="142.5" customHeight="1" x14ac:dyDescent="0.55000000000000004">
      <c r="A59" s="317">
        <v>61</v>
      </c>
      <c r="B59" s="318">
        <v>39</v>
      </c>
      <c r="C59" s="318">
        <v>114</v>
      </c>
      <c r="D59" s="319">
        <v>1346</v>
      </c>
      <c r="E59" s="320" t="s">
        <v>2179</v>
      </c>
      <c r="F59" s="241" t="s">
        <v>2178</v>
      </c>
      <c r="G59" s="321"/>
      <c r="H59" s="322"/>
      <c r="I59" s="321"/>
      <c r="J59" s="321"/>
      <c r="K59" s="321"/>
      <c r="L59" s="322" t="s">
        <v>1022</v>
      </c>
      <c r="M59" s="322" t="s">
        <v>2560</v>
      </c>
      <c r="N59" s="322"/>
      <c r="O59" s="322" t="s">
        <v>2764</v>
      </c>
      <c r="P59" s="323" t="s">
        <v>2765</v>
      </c>
      <c r="Q59" s="323" t="s">
        <v>844</v>
      </c>
      <c r="R59" s="324" t="s">
        <v>2564</v>
      </c>
      <c r="S59" s="324" t="s">
        <v>2502</v>
      </c>
      <c r="T59" s="323" t="s">
        <v>2766</v>
      </c>
      <c r="U59" s="324" t="s">
        <v>2566</v>
      </c>
      <c r="V59" s="322" t="s">
        <v>2767</v>
      </c>
      <c r="W59" s="322"/>
      <c r="X59" s="322"/>
      <c r="Y59" s="322"/>
      <c r="Z59" s="322"/>
      <c r="AA59" s="325"/>
      <c r="AB59" s="325"/>
      <c r="AC59" s="325"/>
      <c r="AD59" s="325"/>
      <c r="AE59" s="325"/>
      <c r="AF59" s="325"/>
      <c r="AG59" s="325"/>
      <c r="AH59" s="325"/>
      <c r="AI59" s="325"/>
      <c r="AJ59" s="325"/>
      <c r="AK59" s="325"/>
    </row>
    <row r="60" spans="1:37" s="279" customFormat="1" ht="142.5" customHeight="1" x14ac:dyDescent="0.55000000000000004">
      <c r="A60" s="317">
        <v>62</v>
      </c>
      <c r="B60" s="318">
        <v>44</v>
      </c>
      <c r="C60" s="318">
        <v>115</v>
      </c>
      <c r="D60" s="319">
        <v>1351</v>
      </c>
      <c r="E60" s="320" t="s">
        <v>2179</v>
      </c>
      <c r="F60" s="241" t="s">
        <v>2178</v>
      </c>
      <c r="G60" s="321"/>
      <c r="H60" s="322"/>
      <c r="I60" s="321"/>
      <c r="J60" s="321"/>
      <c r="K60" s="321"/>
      <c r="L60" s="322" t="s">
        <v>2483</v>
      </c>
      <c r="M60" s="322" t="s">
        <v>2768</v>
      </c>
      <c r="N60" s="322">
        <v>1</v>
      </c>
      <c r="O60" s="322" t="s">
        <v>2769</v>
      </c>
      <c r="P60" s="323" t="s">
        <v>2770</v>
      </c>
      <c r="Q60" s="323" t="s">
        <v>2486</v>
      </c>
      <c r="R60" s="324" t="s">
        <v>2579</v>
      </c>
      <c r="S60" s="324" t="s">
        <v>2449</v>
      </c>
      <c r="T60" s="323" t="s">
        <v>2771</v>
      </c>
      <c r="U60" s="324" t="s">
        <v>2772</v>
      </c>
      <c r="V60" s="322" t="s">
        <v>2773</v>
      </c>
      <c r="W60" s="322"/>
      <c r="X60" s="322"/>
      <c r="Y60" s="322"/>
      <c r="Z60" s="322"/>
      <c r="AA60" s="325"/>
      <c r="AB60" s="325"/>
      <c r="AC60" s="325"/>
      <c r="AD60" s="325"/>
      <c r="AE60" s="325"/>
      <c r="AF60" s="325"/>
      <c r="AG60" s="325"/>
      <c r="AH60" s="325"/>
      <c r="AI60" s="325"/>
      <c r="AJ60" s="325"/>
      <c r="AK60" s="325"/>
    </row>
    <row r="61" spans="1:37" s="279" customFormat="1" ht="51.75" customHeight="1" x14ac:dyDescent="0.55000000000000004">
      <c r="A61" s="317">
        <v>63</v>
      </c>
      <c r="B61" s="318">
        <v>65</v>
      </c>
      <c r="C61" s="318">
        <v>116</v>
      </c>
      <c r="D61" s="319">
        <v>1377</v>
      </c>
      <c r="E61" s="320" t="s">
        <v>2179</v>
      </c>
      <c r="F61" s="241" t="s">
        <v>2178</v>
      </c>
      <c r="G61" s="321"/>
      <c r="H61" s="322"/>
      <c r="I61" s="321"/>
      <c r="J61" s="321"/>
      <c r="K61" s="321"/>
      <c r="L61" s="322" t="s">
        <v>2531</v>
      </c>
      <c r="M61" s="322" t="s">
        <v>2774</v>
      </c>
      <c r="N61" s="322"/>
      <c r="O61" s="322" t="s">
        <v>2775</v>
      </c>
      <c r="P61" s="323" t="s">
        <v>2776</v>
      </c>
      <c r="Q61" s="323" t="s">
        <v>844</v>
      </c>
      <c r="R61" s="324" t="s">
        <v>2777</v>
      </c>
      <c r="S61" s="324" t="s">
        <v>2449</v>
      </c>
      <c r="T61" s="323" t="s">
        <v>2778</v>
      </c>
      <c r="U61" s="324" t="s">
        <v>2779</v>
      </c>
      <c r="V61" s="322" t="s">
        <v>2780</v>
      </c>
      <c r="W61" s="322"/>
      <c r="X61" s="322"/>
      <c r="Y61" s="322"/>
      <c r="Z61" s="322"/>
      <c r="AA61" s="325"/>
      <c r="AB61" s="325"/>
      <c r="AC61" s="325"/>
      <c r="AD61" s="325"/>
      <c r="AE61" s="325"/>
      <c r="AF61" s="325"/>
      <c r="AG61" s="325"/>
      <c r="AH61" s="325"/>
      <c r="AI61" s="325"/>
      <c r="AJ61" s="325"/>
      <c r="AK61" s="325"/>
    </row>
    <row r="62" spans="1:37" s="339" customFormat="1" x14ac:dyDescent="0.55000000000000004">
      <c r="A62" s="337"/>
      <c r="B62" s="337"/>
      <c r="C62" s="337"/>
      <c r="D62" s="338"/>
    </row>
  </sheetData>
  <mergeCells count="6">
    <mergeCell ref="Y5:Z5"/>
    <mergeCell ref="T6:X6"/>
    <mergeCell ref="G7:K7"/>
    <mergeCell ref="Y7:Z7"/>
    <mergeCell ref="J8:J9"/>
    <mergeCell ref="L8:M8"/>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
  <sheetViews>
    <sheetView showGridLines="0" zoomScaleNormal="100" zoomScalePageLayoutView="125" workbookViewId="0"/>
  </sheetViews>
  <sheetFormatPr defaultColWidth="10" defaultRowHeight="15" customHeight="1" x14ac:dyDescent="0.35"/>
  <cols>
    <col min="1" max="1" width="14.33203125" style="11" customWidth="1"/>
    <col min="2" max="2" width="69.5" style="10" customWidth="1"/>
    <col min="3" max="16384" width="10" style="10"/>
  </cols>
  <sheetData>
    <row r="1" spans="1:7" ht="60" customHeight="1" x14ac:dyDescent="0.75">
      <c r="A1" s="11" t="s">
        <v>234</v>
      </c>
      <c r="B1" s="21"/>
    </row>
    <row r="2" spans="1:7" ht="15" customHeight="1" x14ac:dyDescent="0.35">
      <c r="A2" s="11" t="s">
        <v>233</v>
      </c>
    </row>
    <row r="3" spans="1:7" ht="15" customHeight="1" x14ac:dyDescent="0.35">
      <c r="A3" s="11" t="s">
        <v>232</v>
      </c>
      <c r="B3" s="20"/>
      <c r="C3" s="17" t="s">
        <v>208</v>
      </c>
      <c r="D3" s="17" t="s">
        <v>186</v>
      </c>
      <c r="F3" s="17" t="s">
        <v>231</v>
      </c>
      <c r="G3" s="17" t="s">
        <v>186</v>
      </c>
    </row>
    <row r="4" spans="1:7" ht="15" customHeight="1" x14ac:dyDescent="0.35">
      <c r="A4" s="11" t="s">
        <v>230</v>
      </c>
      <c r="C4" s="16" t="s">
        <v>206</v>
      </c>
      <c r="D4" s="16">
        <v>50</v>
      </c>
      <c r="F4" s="16" t="s">
        <v>229</v>
      </c>
      <c r="G4" s="16">
        <v>50</v>
      </c>
    </row>
    <row r="5" spans="1:7" s="18" customFormat="1" ht="15" customHeight="1" x14ac:dyDescent="0.35">
      <c r="A5" s="11" t="s">
        <v>228</v>
      </c>
      <c r="C5" s="16" t="s">
        <v>204</v>
      </c>
      <c r="D5" s="16">
        <v>20</v>
      </c>
      <c r="F5" s="16" t="s">
        <v>227</v>
      </c>
      <c r="G5" s="16">
        <v>30</v>
      </c>
    </row>
    <row r="6" spans="1:7" s="18" customFormat="1" ht="15" customHeight="1" x14ac:dyDescent="0.35">
      <c r="A6" s="11" t="s">
        <v>226</v>
      </c>
      <c r="B6" s="19"/>
      <c r="C6" s="16" t="s">
        <v>202</v>
      </c>
      <c r="D6" s="16">
        <v>60</v>
      </c>
      <c r="F6" s="16" t="s">
        <v>225</v>
      </c>
      <c r="G6" s="16">
        <v>10</v>
      </c>
    </row>
    <row r="7" spans="1:7" s="18" customFormat="1" ht="15" customHeight="1" x14ac:dyDescent="0.35">
      <c r="A7" s="11" t="s">
        <v>224</v>
      </c>
      <c r="C7" s="16" t="s">
        <v>200</v>
      </c>
      <c r="D7" s="16">
        <v>40</v>
      </c>
      <c r="F7" s="16" t="s">
        <v>223</v>
      </c>
      <c r="G7" s="16">
        <v>50</v>
      </c>
    </row>
    <row r="8" spans="1:7" s="18" customFormat="1" ht="15" customHeight="1" x14ac:dyDescent="0.35">
      <c r="A8" s="11" t="s">
        <v>222</v>
      </c>
      <c r="D8" s="15"/>
      <c r="G8" s="15"/>
    </row>
    <row r="9" spans="1:7" s="18" customFormat="1" ht="15" customHeight="1" x14ac:dyDescent="0.35">
      <c r="A9" s="11" t="s">
        <v>221</v>
      </c>
    </row>
    <row r="10" spans="1:7" s="18" customFormat="1" ht="15" customHeight="1" x14ac:dyDescent="0.35">
      <c r="A10" s="11" t="s">
        <v>220</v>
      </c>
      <c r="C10" s="17" t="s">
        <v>187</v>
      </c>
      <c r="D10" s="17" t="s">
        <v>186</v>
      </c>
      <c r="F10" s="17" t="s">
        <v>187</v>
      </c>
      <c r="G10" s="17" t="s">
        <v>186</v>
      </c>
    </row>
    <row r="11" spans="1:7" s="18" customFormat="1" ht="15" customHeight="1" x14ac:dyDescent="0.35">
      <c r="A11" s="11" t="s">
        <v>219</v>
      </c>
      <c r="C11" s="16" t="s">
        <v>184</v>
      </c>
      <c r="D11" s="16">
        <v>50</v>
      </c>
      <c r="F11" s="16" t="s">
        <v>184</v>
      </c>
      <c r="G11" s="16">
        <v>50</v>
      </c>
    </row>
    <row r="12" spans="1:7" s="18" customFormat="1" ht="15" customHeight="1" x14ac:dyDescent="0.35">
      <c r="A12" s="11" t="s">
        <v>218</v>
      </c>
      <c r="C12" s="16" t="s">
        <v>182</v>
      </c>
      <c r="D12" s="16">
        <v>100</v>
      </c>
      <c r="F12" s="16" t="s">
        <v>182</v>
      </c>
      <c r="G12" s="16">
        <v>100</v>
      </c>
    </row>
    <row r="13" spans="1:7" s="18" customFormat="1" ht="15" customHeight="1" x14ac:dyDescent="0.35">
      <c r="A13" s="11" t="s">
        <v>217</v>
      </c>
      <c r="C13" s="16" t="s">
        <v>180</v>
      </c>
      <c r="D13" s="16">
        <v>40</v>
      </c>
      <c r="F13" s="16" t="s">
        <v>180</v>
      </c>
      <c r="G13" s="16">
        <v>40</v>
      </c>
    </row>
    <row r="14" spans="1:7" s="18" customFormat="1" ht="15" customHeight="1" x14ac:dyDescent="0.35">
      <c r="A14" s="11"/>
      <c r="C14" s="16" t="s">
        <v>178</v>
      </c>
      <c r="D14" s="16">
        <v>50</v>
      </c>
      <c r="F14" s="16" t="s">
        <v>178</v>
      </c>
      <c r="G14" s="16">
        <v>50</v>
      </c>
    </row>
    <row r="15" spans="1:7" s="18" customFormat="1" ht="15" customHeight="1" thickBot="1" x14ac:dyDescent="0.4">
      <c r="A15" s="11"/>
      <c r="C15" s="16" t="s">
        <v>176</v>
      </c>
      <c r="D15" s="16">
        <v>20</v>
      </c>
      <c r="F15" s="16" t="s">
        <v>176</v>
      </c>
      <c r="G15" s="16">
        <v>20</v>
      </c>
    </row>
    <row r="16" spans="1:7" s="18" customFormat="1" ht="15" customHeight="1" thickTop="1" thickBot="1" x14ac:dyDescent="0.4">
      <c r="A16" s="11"/>
      <c r="D16" s="15"/>
      <c r="G16" s="13"/>
    </row>
    <row r="17" spans="1:1" s="18" customFormat="1" ht="15" customHeight="1" thickTop="1" x14ac:dyDescent="0.35">
      <c r="A17" s="11"/>
    </row>
    <row r="18" spans="1:1" s="18" customFormat="1" ht="15" customHeight="1" x14ac:dyDescent="0.35">
      <c r="A18" s="11"/>
    </row>
    <row r="19" spans="1:1" s="18" customFormat="1" ht="15" customHeight="1" x14ac:dyDescent="0.35">
      <c r="A19" s="11"/>
    </row>
    <row r="20" spans="1:1" s="18" customFormat="1" ht="15" customHeight="1" x14ac:dyDescent="0.35">
      <c r="A20" s="11"/>
    </row>
    <row r="21" spans="1:1" s="18" customFormat="1" ht="15" customHeight="1" x14ac:dyDescent="0.35">
      <c r="A21" s="11"/>
    </row>
    <row r="22" spans="1:1" s="18" customFormat="1" ht="15" customHeight="1" x14ac:dyDescent="0.35">
      <c r="A22" s="11"/>
    </row>
    <row r="23" spans="1:1" s="18" customFormat="1" ht="15" customHeight="1" x14ac:dyDescent="0.35">
      <c r="A23" s="11"/>
    </row>
    <row r="24" spans="1:1" s="18" customFormat="1" ht="15" customHeight="1" x14ac:dyDescent="0.35">
      <c r="A24" s="11"/>
    </row>
    <row r="30" spans="1:1" ht="15" customHeight="1" x14ac:dyDescent="0.35">
      <c r="A30" s="11" t="s">
        <v>216</v>
      </c>
    </row>
    <row r="31" spans="1:1" ht="15" customHeight="1" x14ac:dyDescent="0.35">
      <c r="A31" s="11" t="s">
        <v>215</v>
      </c>
    </row>
    <row r="32" spans="1:1" ht="15" customHeight="1" x14ac:dyDescent="0.35">
      <c r="A32" s="11" t="s">
        <v>214</v>
      </c>
    </row>
    <row r="33" spans="1:7" ht="15" customHeight="1" x14ac:dyDescent="0.35">
      <c r="A33" s="11" t="s">
        <v>213</v>
      </c>
    </row>
    <row r="34" spans="1:7" ht="15" customHeight="1" x14ac:dyDescent="0.35">
      <c r="A34" s="11" t="s">
        <v>212</v>
      </c>
    </row>
    <row r="35" spans="1:7" ht="15" customHeight="1" x14ac:dyDescent="0.35">
      <c r="A35" s="11" t="s">
        <v>211</v>
      </c>
    </row>
    <row r="36" spans="1:7" ht="15" customHeight="1" x14ac:dyDescent="0.35">
      <c r="A36" s="11" t="s">
        <v>210</v>
      </c>
      <c r="F36" s="5"/>
      <c r="G36" s="5"/>
    </row>
    <row r="37" spans="1:7" ht="15" customHeight="1" x14ac:dyDescent="0.35">
      <c r="A37" s="11" t="s">
        <v>209</v>
      </c>
      <c r="C37" s="17" t="s">
        <v>208</v>
      </c>
      <c r="D37" s="17" t="s">
        <v>186</v>
      </c>
      <c r="F37" s="5"/>
      <c r="G37" s="5"/>
    </row>
    <row r="38" spans="1:7" ht="15" customHeight="1" x14ac:dyDescent="0.35">
      <c r="A38" s="11" t="s">
        <v>207</v>
      </c>
      <c r="C38" s="16" t="s">
        <v>206</v>
      </c>
      <c r="D38" s="16">
        <v>50</v>
      </c>
      <c r="E38" s="18"/>
      <c r="F38" s="5"/>
      <c r="G38" s="5"/>
    </row>
    <row r="39" spans="1:7" ht="15" customHeight="1" x14ac:dyDescent="0.35">
      <c r="A39" s="11" t="s">
        <v>205</v>
      </c>
      <c r="C39" s="16" t="s">
        <v>204</v>
      </c>
      <c r="D39" s="16">
        <v>20</v>
      </c>
      <c r="E39" s="18"/>
      <c r="F39" s="5"/>
      <c r="G39" s="5"/>
    </row>
    <row r="40" spans="1:7" ht="15" customHeight="1" x14ac:dyDescent="0.35">
      <c r="A40" s="11" t="s">
        <v>203</v>
      </c>
      <c r="C40" s="16" t="s">
        <v>202</v>
      </c>
      <c r="D40" s="16">
        <v>60</v>
      </c>
      <c r="E40" s="18"/>
      <c r="F40" s="5"/>
      <c r="G40" s="5"/>
    </row>
    <row r="41" spans="1:7" ht="15" customHeight="1" x14ac:dyDescent="0.35">
      <c r="A41" s="11" t="s">
        <v>201</v>
      </c>
      <c r="C41" s="16" t="s">
        <v>200</v>
      </c>
      <c r="D41" s="16">
        <v>40</v>
      </c>
      <c r="E41" s="18"/>
      <c r="F41" s="5"/>
      <c r="G41" s="5"/>
    </row>
    <row r="42" spans="1:7" ht="15" customHeight="1" x14ac:dyDescent="0.35">
      <c r="A42" s="11" t="s">
        <v>199</v>
      </c>
      <c r="C42" s="18"/>
      <c r="D42" s="15">
        <f>SUM(D38:D41)</f>
        <v>170</v>
      </c>
      <c r="E42" s="18"/>
      <c r="F42" s="18"/>
      <c r="G42" s="18"/>
    </row>
    <row r="43" spans="1:7" ht="15" customHeight="1" x14ac:dyDescent="0.35">
      <c r="A43" s="11" t="s">
        <v>198</v>
      </c>
    </row>
    <row r="44" spans="1:7" ht="15" customHeight="1" x14ac:dyDescent="0.35">
      <c r="A44" s="11" t="s">
        <v>197</v>
      </c>
    </row>
    <row r="45" spans="1:7" ht="15" customHeight="1" x14ac:dyDescent="0.35">
      <c r="A45" s="11" t="s">
        <v>196</v>
      </c>
    </row>
    <row r="46" spans="1:7" ht="15" customHeight="1" x14ac:dyDescent="0.35">
      <c r="A46" s="11" t="s">
        <v>195</v>
      </c>
    </row>
    <row r="47" spans="1:7" ht="15" customHeight="1" x14ac:dyDescent="0.35">
      <c r="C47" s="17" t="s">
        <v>187</v>
      </c>
      <c r="D47" s="17" t="s">
        <v>186</v>
      </c>
      <c r="E47" s="18"/>
      <c r="F47" s="17" t="s">
        <v>187</v>
      </c>
      <c r="G47" s="17" t="s">
        <v>186</v>
      </c>
    </row>
    <row r="48" spans="1:7" ht="15" customHeight="1" x14ac:dyDescent="0.35">
      <c r="C48" s="16" t="s">
        <v>194</v>
      </c>
      <c r="D48" s="16">
        <v>20</v>
      </c>
      <c r="E48" s="18"/>
      <c r="F48" s="16" t="s">
        <v>193</v>
      </c>
      <c r="G48" s="16">
        <v>20</v>
      </c>
    </row>
    <row r="49" spans="3:7" ht="15" customHeight="1" x14ac:dyDescent="0.35">
      <c r="C49" s="16"/>
      <c r="D49" s="16"/>
      <c r="E49" s="18"/>
      <c r="F49" s="16" t="s">
        <v>192</v>
      </c>
      <c r="G49" s="16">
        <v>10</v>
      </c>
    </row>
    <row r="50" spans="3:7" ht="15" customHeight="1" x14ac:dyDescent="0.35">
      <c r="C50" s="16"/>
      <c r="D50" s="16"/>
      <c r="E50" s="18"/>
      <c r="F50" s="16" t="s">
        <v>191</v>
      </c>
      <c r="G50" s="16">
        <v>10</v>
      </c>
    </row>
    <row r="51" spans="3:7" ht="15" customHeight="1" x14ac:dyDescent="0.35">
      <c r="C51" s="16"/>
      <c r="D51" s="16"/>
      <c r="E51" s="18"/>
      <c r="F51" s="16" t="s">
        <v>190</v>
      </c>
      <c r="G51" s="16">
        <v>40</v>
      </c>
    </row>
    <row r="53" spans="3:7" ht="15" customHeight="1" x14ac:dyDescent="0.35">
      <c r="E53" s="17" t="s">
        <v>189</v>
      </c>
    </row>
    <row r="54" spans="3:7" ht="15" customHeight="1" x14ac:dyDescent="0.35">
      <c r="E54" s="15">
        <f>SUM(D48,G48:G51,100)</f>
        <v>200</v>
      </c>
    </row>
    <row r="72" spans="1:7" ht="15" customHeight="1" x14ac:dyDescent="0.35">
      <c r="A72" s="11" t="s">
        <v>188</v>
      </c>
      <c r="C72" s="17" t="s">
        <v>187</v>
      </c>
      <c r="D72" s="17" t="s">
        <v>186</v>
      </c>
      <c r="F72" s="17" t="s">
        <v>187</v>
      </c>
      <c r="G72" s="17" t="s">
        <v>186</v>
      </c>
    </row>
    <row r="73" spans="1:7" ht="15" customHeight="1" x14ac:dyDescent="0.35">
      <c r="A73" s="11" t="s">
        <v>185</v>
      </c>
      <c r="C73" s="16" t="s">
        <v>184</v>
      </c>
      <c r="D73" s="16">
        <v>50</v>
      </c>
      <c r="F73" s="16" t="s">
        <v>184</v>
      </c>
      <c r="G73" s="16">
        <v>50</v>
      </c>
    </row>
    <row r="74" spans="1:7" ht="15" customHeight="1" x14ac:dyDescent="0.35">
      <c r="A74" s="11" t="s">
        <v>183</v>
      </c>
      <c r="C74" s="16" t="s">
        <v>182</v>
      </c>
      <c r="D74" s="16">
        <v>100</v>
      </c>
      <c r="F74" s="16" t="s">
        <v>182</v>
      </c>
      <c r="G74" s="16">
        <v>100</v>
      </c>
    </row>
    <row r="75" spans="1:7" ht="15" customHeight="1" x14ac:dyDescent="0.35">
      <c r="A75" s="11" t="s">
        <v>181</v>
      </c>
      <c r="C75" s="16" t="s">
        <v>180</v>
      </c>
      <c r="D75" s="16">
        <v>40</v>
      </c>
      <c r="F75" s="16" t="s">
        <v>180</v>
      </c>
      <c r="G75" s="16">
        <v>40</v>
      </c>
    </row>
    <row r="76" spans="1:7" ht="15" customHeight="1" x14ac:dyDescent="0.35">
      <c r="A76" s="11" t="s">
        <v>179</v>
      </c>
      <c r="C76" s="16" t="s">
        <v>178</v>
      </c>
      <c r="D76" s="16">
        <v>50</v>
      </c>
      <c r="F76" s="16" t="s">
        <v>178</v>
      </c>
      <c r="G76" s="16">
        <v>50</v>
      </c>
    </row>
    <row r="77" spans="1:7" ht="15" customHeight="1" thickBot="1" x14ac:dyDescent="0.4">
      <c r="A77" s="11" t="s">
        <v>177</v>
      </c>
      <c r="C77" s="16" t="s">
        <v>176</v>
      </c>
      <c r="D77" s="16">
        <v>20</v>
      </c>
      <c r="F77" s="16" t="s">
        <v>176</v>
      </c>
      <c r="G77" s="16">
        <v>20</v>
      </c>
    </row>
    <row r="78" spans="1:7" ht="15" customHeight="1" thickTop="1" thickBot="1" x14ac:dyDescent="0.4">
      <c r="A78" s="11" t="s">
        <v>175</v>
      </c>
      <c r="D78" s="15">
        <f>SUMIF(D73:D77,"&gt;50")</f>
        <v>100</v>
      </c>
      <c r="F78" s="14"/>
      <c r="G78" s="13">
        <f>SUMIF(G73:G77,"&gt;=50")</f>
        <v>200</v>
      </c>
    </row>
    <row r="79" spans="1:7" ht="15" customHeight="1" thickTop="1" x14ac:dyDescent="0.35">
      <c r="A79" s="12" t="s">
        <v>174</v>
      </c>
    </row>
    <row r="80" spans="1:7" ht="15" customHeight="1" x14ac:dyDescent="0.35">
      <c r="A80" s="11" t="s">
        <v>173</v>
      </c>
    </row>
    <row r="82" spans="1:7" ht="15" customHeight="1" x14ac:dyDescent="0.35">
      <c r="C82" s="5"/>
      <c r="D82" s="5"/>
      <c r="E82" s="5"/>
      <c r="F82" s="5"/>
      <c r="G82" s="5"/>
    </row>
    <row r="83" spans="1:7" ht="15" customHeight="1" x14ac:dyDescent="0.35">
      <c r="C83" s="5"/>
      <c r="D83" s="5"/>
      <c r="E83" s="5"/>
      <c r="F83" s="5"/>
      <c r="G83" s="5"/>
    </row>
    <row r="84" spans="1:7" ht="15" customHeight="1" x14ac:dyDescent="0.35">
      <c r="C84" s="5"/>
      <c r="D84" s="5"/>
      <c r="E84" s="5"/>
      <c r="F84" s="5"/>
      <c r="G84" s="5"/>
    </row>
    <row r="85" spans="1:7" ht="15" customHeight="1" x14ac:dyDescent="0.35">
      <c r="C85" s="5"/>
      <c r="D85" s="5"/>
      <c r="E85" s="5"/>
      <c r="F85" s="5"/>
      <c r="G85" s="5"/>
    </row>
    <row r="86" spans="1:7" ht="15" customHeight="1" x14ac:dyDescent="0.35">
      <c r="C86" s="5"/>
      <c r="D86" s="5"/>
      <c r="E86" s="5"/>
      <c r="F86" s="5"/>
      <c r="G86" s="5"/>
    </row>
    <row r="87" spans="1:7" ht="15" customHeight="1" x14ac:dyDescent="0.35">
      <c r="C87" s="5"/>
      <c r="D87" s="5"/>
      <c r="E87" s="5"/>
      <c r="F87" s="5"/>
      <c r="G87" s="5"/>
    </row>
    <row r="88" spans="1:7" ht="15" customHeight="1" x14ac:dyDescent="0.35">
      <c r="C88" s="5"/>
      <c r="D88" s="5"/>
      <c r="E88" s="5"/>
      <c r="F88" s="5"/>
      <c r="G88" s="5"/>
    </row>
    <row r="89" spans="1:7" ht="15" customHeight="1" x14ac:dyDescent="0.35">
      <c r="C89" s="5"/>
      <c r="D89" s="5"/>
      <c r="E89" s="5"/>
      <c r="F89" s="5"/>
      <c r="G89" s="5"/>
    </row>
    <row r="90" spans="1:7" ht="15" customHeight="1" x14ac:dyDescent="0.35">
      <c r="C90" s="5"/>
      <c r="D90" s="5"/>
      <c r="E90" s="5"/>
      <c r="F90" s="5"/>
      <c r="G90" s="5"/>
    </row>
    <row r="94" spans="1:7" ht="15" customHeight="1" x14ac:dyDescent="0.35">
      <c r="A94" s="11" t="s">
        <v>172</v>
      </c>
    </row>
    <row r="95" spans="1:7" ht="15" customHeight="1" x14ac:dyDescent="0.35">
      <c r="A95" s="11" t="s">
        <v>171</v>
      </c>
    </row>
    <row r="96" spans="1:7" ht="15" customHeight="1" x14ac:dyDescent="0.35">
      <c r="A96" s="11" t="s">
        <v>170</v>
      </c>
    </row>
    <row r="97" spans="1:1" ht="15" customHeight="1" x14ac:dyDescent="0.35">
      <c r="A97" s="11" t="s">
        <v>169</v>
      </c>
    </row>
    <row r="98" spans="1:1" ht="15" customHeight="1" x14ac:dyDescent="0.35">
      <c r="A98" s="11" t="s">
        <v>168</v>
      </c>
    </row>
    <row r="99" spans="1:1" ht="15" customHeight="1" x14ac:dyDescent="0.35">
      <c r="A99" s="11" t="s">
        <v>167</v>
      </c>
    </row>
  </sheetData>
  <phoneticPr fontId="2"/>
  <hyperlinks>
    <hyperlink ref="A95" r:id="rId1" tooltip="SUM 関数の詳細について Web を参照するときに選択します" xr:uid="{00000000-0004-0000-0100-000000000000}"/>
    <hyperlink ref="A96" r:id="rId2" tooltip="SUMIF 関数の詳細について Web を参照するときに選択します" xr:uid="{00000000-0004-0000-0100-000001000000}"/>
    <hyperlink ref="A97" r:id="rId3" tooltip="Excel を電卓として使用する方法について Web を参照するときに選択します" xr:uid="{00000000-0004-0000-0100-000002000000}"/>
    <hyperlink ref="A98" r:id="rId4" tooltip="Excel の無料オンライン トレーニングの概要について Web を参照するときに選択します" xr:uid="{00000000-0004-0000-0100-000003000000}"/>
    <hyperlink ref="A77" location="'10.ピボットテーブル'!A1" tooltip="ピボットテーブルのワークシートに移動するときに選択します" display="注:多くの SUMIF 数式を作成する場合は、ピボットテーブルがよい解決策となる可能性があります。詳細については、ピボットテーブルのワークシートを参照してください。" xr:uid="{00000000-0004-0000-0100-000004000000}"/>
  </hyperlinks>
  <pageMargins left="0.7" right="0.7" top="0.75" bottom="0.75" header="0.3" footer="0.3"/>
  <pageSetup paperSize="9"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showGridLines="0" zoomScaleNormal="100" zoomScalePageLayoutView="125" workbookViewId="0"/>
  </sheetViews>
  <sheetFormatPr defaultColWidth="10" defaultRowHeight="15" customHeight="1" x14ac:dyDescent="0.35"/>
  <cols>
    <col min="1" max="1" width="14.33203125" style="11" customWidth="1"/>
    <col min="2" max="2" width="69.5" style="5" customWidth="1"/>
    <col min="3" max="6" width="10" style="10"/>
    <col min="7" max="7" width="14.25" style="10" customWidth="1"/>
    <col min="8" max="8" width="11.58203125" style="10" bestFit="1" customWidth="1"/>
    <col min="9" max="16384" width="10" style="10"/>
  </cols>
  <sheetData>
    <row r="1" spans="1:9" ht="60" customHeight="1" x14ac:dyDescent="0.35">
      <c r="A1" s="11" t="s">
        <v>263</v>
      </c>
      <c r="C1" s="5"/>
      <c r="D1" s="5"/>
      <c r="E1" s="5"/>
      <c r="F1" s="5"/>
      <c r="G1" s="5"/>
      <c r="H1" s="5"/>
      <c r="I1" s="5"/>
    </row>
    <row r="2" spans="1:9" ht="15" customHeight="1" x14ac:dyDescent="0.35">
      <c r="A2" s="11" t="s">
        <v>262</v>
      </c>
      <c r="C2" s="5"/>
      <c r="D2" s="5"/>
      <c r="E2" s="5"/>
      <c r="F2" s="5"/>
      <c r="G2" s="5"/>
      <c r="H2" s="5"/>
      <c r="I2" s="5"/>
    </row>
    <row r="3" spans="1:9" ht="15" customHeight="1" x14ac:dyDescent="0.35">
      <c r="A3" s="11" t="s">
        <v>261</v>
      </c>
      <c r="C3" s="17" t="s">
        <v>254</v>
      </c>
      <c r="D3" s="17" t="s">
        <v>253</v>
      </c>
      <c r="E3" s="17" t="s">
        <v>252</v>
      </c>
      <c r="F3" s="17" t="s">
        <v>253</v>
      </c>
      <c r="G3" s="17" t="s">
        <v>252</v>
      </c>
      <c r="H3" s="5"/>
      <c r="I3" s="5"/>
    </row>
    <row r="4" spans="1:9" ht="15" customHeight="1" x14ac:dyDescent="0.35">
      <c r="A4" s="11" t="s">
        <v>260</v>
      </c>
      <c r="C4" s="16">
        <v>50</v>
      </c>
      <c r="D4" s="16">
        <v>50</v>
      </c>
      <c r="E4" s="15">
        <f>SUM(C4:D4)</f>
        <v>100</v>
      </c>
      <c r="F4" s="16">
        <v>75</v>
      </c>
      <c r="G4" s="16">
        <f>SUM(E4:F4)</f>
        <v>175</v>
      </c>
      <c r="H4" s="5"/>
      <c r="I4" s="5"/>
    </row>
    <row r="5" spans="1:9" s="18" customFormat="1" ht="15" customHeight="1" x14ac:dyDescent="0.35">
      <c r="A5" s="11" t="s">
        <v>259</v>
      </c>
      <c r="B5" s="5"/>
      <c r="C5" s="16">
        <v>50</v>
      </c>
      <c r="D5" s="16">
        <v>60</v>
      </c>
      <c r="E5" s="16"/>
      <c r="F5" s="16">
        <v>75</v>
      </c>
      <c r="G5" s="16"/>
      <c r="H5" s="5"/>
      <c r="I5" s="5"/>
    </row>
    <row r="6" spans="1:9" s="18" customFormat="1" ht="15" customHeight="1" x14ac:dyDescent="0.35">
      <c r="A6" s="11" t="s">
        <v>258</v>
      </c>
      <c r="B6" s="5"/>
      <c r="C6" s="16">
        <v>50</v>
      </c>
      <c r="D6" s="16">
        <v>70</v>
      </c>
      <c r="E6" s="16"/>
      <c r="F6" s="16">
        <v>75</v>
      </c>
      <c r="G6" s="16"/>
      <c r="H6" s="5"/>
      <c r="I6" s="5"/>
    </row>
    <row r="7" spans="1:9" s="18" customFormat="1" ht="15" customHeight="1" x14ac:dyDescent="0.35">
      <c r="A7" s="11" t="s">
        <v>257</v>
      </c>
      <c r="B7" s="5"/>
      <c r="C7" s="16">
        <v>50</v>
      </c>
      <c r="D7" s="16">
        <v>80</v>
      </c>
      <c r="E7" s="16"/>
      <c r="F7" s="16">
        <v>75</v>
      </c>
      <c r="G7" s="16"/>
      <c r="H7" s="5"/>
      <c r="I7" s="5"/>
    </row>
    <row r="8" spans="1:9" s="18" customFormat="1" ht="15" customHeight="1" x14ac:dyDescent="0.35">
      <c r="A8" s="11" t="s">
        <v>256</v>
      </c>
      <c r="B8" s="5"/>
      <c r="C8" s="5"/>
      <c r="D8" s="5"/>
      <c r="E8" s="5"/>
      <c r="F8" s="5"/>
      <c r="G8" s="5"/>
      <c r="H8" s="5"/>
      <c r="I8" s="5"/>
    </row>
    <row r="9" spans="1:9" s="18" customFormat="1" ht="15" customHeight="1" x14ac:dyDescent="0.35">
      <c r="A9" s="11" t="s">
        <v>255</v>
      </c>
      <c r="B9" s="5"/>
      <c r="C9" s="5"/>
      <c r="D9" s="5"/>
      <c r="E9" s="5"/>
      <c r="F9" s="5"/>
      <c r="G9" s="5"/>
      <c r="H9" s="5"/>
      <c r="I9" s="5"/>
    </row>
    <row r="10" spans="1:9" s="18" customFormat="1" ht="15" customHeight="1" x14ac:dyDescent="0.35">
      <c r="A10" s="11"/>
      <c r="B10" s="5"/>
      <c r="C10" s="17" t="s">
        <v>254</v>
      </c>
      <c r="D10" s="17" t="s">
        <v>253</v>
      </c>
      <c r="E10" s="17" t="s">
        <v>252</v>
      </c>
      <c r="F10" s="17" t="s">
        <v>253</v>
      </c>
      <c r="G10" s="17" t="s">
        <v>252</v>
      </c>
      <c r="H10" s="5"/>
      <c r="I10" s="5"/>
    </row>
    <row r="11" spans="1:9" s="18" customFormat="1" ht="15" customHeight="1" x14ac:dyDescent="0.35">
      <c r="A11" s="11"/>
      <c r="B11" s="5"/>
      <c r="C11" s="16">
        <v>50</v>
      </c>
      <c r="D11" s="16">
        <v>50</v>
      </c>
      <c r="E11" s="16">
        <f>SUM(C11:D11)</f>
        <v>100</v>
      </c>
      <c r="F11" s="16">
        <v>75</v>
      </c>
      <c r="G11" s="16">
        <f>SUM(E11:F11)</f>
        <v>175</v>
      </c>
      <c r="H11" s="5"/>
      <c r="I11" s="5"/>
    </row>
    <row r="12" spans="1:9" s="18" customFormat="1" ht="15" customHeight="1" x14ac:dyDescent="0.35">
      <c r="A12" s="11"/>
      <c r="B12" s="5"/>
      <c r="C12" s="16">
        <v>50</v>
      </c>
      <c r="D12" s="16">
        <v>60</v>
      </c>
      <c r="E12" s="16">
        <f>SUM(C12:D12)</f>
        <v>110</v>
      </c>
      <c r="F12" s="16">
        <v>75</v>
      </c>
      <c r="G12" s="16">
        <f>SUM(E12:F12)</f>
        <v>185</v>
      </c>
      <c r="H12" s="5"/>
      <c r="I12" s="5"/>
    </row>
    <row r="13" spans="1:9" s="18" customFormat="1" ht="15" customHeight="1" x14ac:dyDescent="0.35">
      <c r="A13" s="11"/>
      <c r="B13" s="5"/>
      <c r="C13" s="16">
        <v>50</v>
      </c>
      <c r="D13" s="16">
        <v>70</v>
      </c>
      <c r="E13" s="16">
        <f>SUM(C13:D13)</f>
        <v>120</v>
      </c>
      <c r="F13" s="16">
        <v>75</v>
      </c>
      <c r="G13" s="16">
        <f>SUM(E13:F13)</f>
        <v>195</v>
      </c>
      <c r="H13" s="5"/>
      <c r="I13" s="5"/>
    </row>
    <row r="14" spans="1:9" s="18" customFormat="1" ht="15" customHeight="1" x14ac:dyDescent="0.35">
      <c r="A14" s="11"/>
      <c r="B14" s="5"/>
      <c r="C14" s="24">
        <v>50</v>
      </c>
      <c r="D14" s="24">
        <v>80</v>
      </c>
      <c r="E14" s="24">
        <f>SUM(C14:D14)</f>
        <v>130</v>
      </c>
      <c r="F14" s="24">
        <v>75</v>
      </c>
      <c r="G14" s="24">
        <f>SUM(E14:F14)</f>
        <v>205</v>
      </c>
      <c r="H14" s="5"/>
      <c r="I14" s="5"/>
    </row>
    <row r="15" spans="1:9" s="18" customFormat="1" ht="15" customHeight="1" x14ac:dyDescent="0.35">
      <c r="A15" s="11"/>
      <c r="B15" s="5"/>
      <c r="C15" s="15">
        <f>SUM(C11:C14)</f>
        <v>200</v>
      </c>
      <c r="D15" s="16"/>
      <c r="E15" s="16"/>
      <c r="F15" s="16"/>
      <c r="G15" s="16"/>
      <c r="H15" s="5"/>
      <c r="I15" s="5"/>
    </row>
    <row r="16" spans="1:9" s="18" customFormat="1" ht="15" customHeight="1" x14ac:dyDescent="0.35">
      <c r="A16" s="11"/>
      <c r="B16" s="5"/>
      <c r="H16" s="5"/>
      <c r="I16" s="5"/>
    </row>
    <row r="17" spans="1:9" s="18" customFormat="1" ht="15" customHeight="1" x14ac:dyDescent="0.35">
      <c r="A17" s="11"/>
      <c r="B17" s="5"/>
      <c r="H17" s="5"/>
      <c r="I17" s="5"/>
    </row>
    <row r="18" spans="1:9" s="18" customFormat="1" ht="15" customHeight="1" x14ac:dyDescent="0.35">
      <c r="A18" s="11"/>
      <c r="B18" s="5"/>
      <c r="C18" s="5"/>
      <c r="D18" s="5"/>
      <c r="E18" s="5"/>
      <c r="F18" s="5"/>
      <c r="G18" s="5"/>
      <c r="H18" s="5"/>
      <c r="I18" s="5"/>
    </row>
    <row r="19" spans="1:9" s="18" customFormat="1" ht="15" customHeight="1" x14ac:dyDescent="0.35">
      <c r="A19" s="11"/>
      <c r="B19" s="5"/>
      <c r="C19" s="5"/>
      <c r="D19" s="5"/>
      <c r="E19" s="5"/>
      <c r="F19" s="5"/>
      <c r="G19" s="5"/>
      <c r="H19" s="5"/>
      <c r="I19" s="5"/>
    </row>
    <row r="20" spans="1:9" s="18" customFormat="1" ht="15" customHeight="1" x14ac:dyDescent="0.35">
      <c r="A20" s="11"/>
      <c r="B20" s="5"/>
      <c r="C20" s="5"/>
      <c r="D20" s="5"/>
      <c r="E20" s="5"/>
      <c r="F20" s="5"/>
      <c r="G20" s="5"/>
      <c r="H20" s="5"/>
      <c r="I20" s="5"/>
    </row>
    <row r="21" spans="1:9" s="18" customFormat="1" ht="15" customHeight="1" x14ac:dyDescent="0.35">
      <c r="A21" s="11"/>
      <c r="B21" s="5"/>
      <c r="C21" s="5"/>
      <c r="D21" s="5"/>
      <c r="E21" s="5"/>
      <c r="F21" s="5"/>
      <c r="G21" s="5"/>
      <c r="H21" s="5"/>
      <c r="I21" s="5"/>
    </row>
    <row r="22" spans="1:9" s="18" customFormat="1" ht="15" customHeight="1" x14ac:dyDescent="0.35">
      <c r="A22" s="11"/>
      <c r="B22" s="5"/>
    </row>
    <row r="23" spans="1:9" s="18" customFormat="1" ht="15" customHeight="1" x14ac:dyDescent="0.35">
      <c r="A23" s="11"/>
      <c r="B23" s="5"/>
    </row>
    <row r="24" spans="1:9" s="18" customFormat="1" ht="15" customHeight="1" x14ac:dyDescent="0.35">
      <c r="A24" s="11"/>
      <c r="B24" s="5"/>
    </row>
    <row r="27" spans="1:9" ht="15" customHeight="1" x14ac:dyDescent="0.35">
      <c r="A27" s="11" t="s">
        <v>251</v>
      </c>
    </row>
    <row r="28" spans="1:9" ht="15" customHeight="1" x14ac:dyDescent="0.35">
      <c r="A28" s="11" t="s">
        <v>250</v>
      </c>
    </row>
    <row r="29" spans="1:9" ht="15" customHeight="1" x14ac:dyDescent="0.35">
      <c r="A29" s="11" t="s">
        <v>249</v>
      </c>
    </row>
    <row r="30" spans="1:9" ht="15" customHeight="1" x14ac:dyDescent="0.35">
      <c r="A30" s="11" t="s">
        <v>248</v>
      </c>
    </row>
    <row r="31" spans="1:9" ht="15" customHeight="1" x14ac:dyDescent="0.35">
      <c r="A31" s="11" t="s">
        <v>247</v>
      </c>
    </row>
    <row r="33" spans="3:9" ht="15" customHeight="1" x14ac:dyDescent="0.35">
      <c r="C33" s="17" t="s">
        <v>246</v>
      </c>
      <c r="D33" s="17" t="s">
        <v>245</v>
      </c>
      <c r="E33" s="17" t="s">
        <v>244</v>
      </c>
      <c r="F33" s="17" t="s">
        <v>243</v>
      </c>
      <c r="G33" s="5"/>
      <c r="H33" s="5"/>
      <c r="I33" s="5"/>
    </row>
    <row r="34" spans="3:9" ht="15" customHeight="1" x14ac:dyDescent="0.35">
      <c r="C34" s="23" t="s">
        <v>242</v>
      </c>
      <c r="D34" s="23" t="s">
        <v>208</v>
      </c>
      <c r="E34" s="16" t="s">
        <v>206</v>
      </c>
      <c r="F34" s="16">
        <v>100</v>
      </c>
      <c r="G34" s="5"/>
      <c r="H34" s="5"/>
      <c r="I34" s="5"/>
    </row>
    <row r="35" spans="3:9" ht="15" customHeight="1" x14ac:dyDescent="0.35">
      <c r="C35" s="16"/>
      <c r="D35" s="16"/>
      <c r="E35" s="16" t="s">
        <v>204</v>
      </c>
      <c r="F35" s="16">
        <v>200</v>
      </c>
      <c r="G35" s="5"/>
      <c r="H35" s="5"/>
      <c r="I35" s="5"/>
    </row>
    <row r="36" spans="3:9" ht="15" customHeight="1" x14ac:dyDescent="0.35">
      <c r="C36" s="16"/>
      <c r="D36" s="16"/>
      <c r="E36" s="16" t="s">
        <v>202</v>
      </c>
      <c r="F36" s="16">
        <v>50</v>
      </c>
      <c r="G36" s="5"/>
      <c r="H36" s="5"/>
      <c r="I36" s="5"/>
    </row>
    <row r="37" spans="3:9" ht="15" customHeight="1" x14ac:dyDescent="0.35">
      <c r="C37" s="16"/>
      <c r="D37" s="16"/>
      <c r="E37" s="16" t="s">
        <v>241</v>
      </c>
      <c r="F37" s="16">
        <v>100</v>
      </c>
      <c r="G37" s="5"/>
      <c r="H37" s="5"/>
      <c r="I37" s="5"/>
    </row>
    <row r="38" spans="3:9" ht="15" customHeight="1" x14ac:dyDescent="0.35">
      <c r="C38" s="5"/>
      <c r="D38" s="5"/>
      <c r="E38" s="5"/>
      <c r="F38" s="5"/>
      <c r="G38" s="5"/>
      <c r="H38" s="5"/>
      <c r="I38" s="5"/>
    </row>
    <row r="39" spans="3:9" ht="15" customHeight="1" x14ac:dyDescent="0.35">
      <c r="C39" s="5"/>
      <c r="D39" s="5"/>
      <c r="E39" s="5"/>
      <c r="F39" s="5"/>
      <c r="G39" s="5"/>
      <c r="H39" s="5"/>
      <c r="I39" s="5"/>
    </row>
    <row r="40" spans="3:9" ht="15" customHeight="1" x14ac:dyDescent="0.35">
      <c r="C40" s="5"/>
      <c r="D40" s="5"/>
      <c r="E40" s="5"/>
      <c r="F40" s="5"/>
      <c r="G40" s="5"/>
      <c r="H40" s="5"/>
      <c r="I40" s="5"/>
    </row>
    <row r="41" spans="3:9" ht="15" customHeight="1" x14ac:dyDescent="0.35">
      <c r="C41" s="5"/>
      <c r="D41" s="5"/>
      <c r="E41" s="5"/>
      <c r="F41" s="5"/>
      <c r="G41" s="5"/>
      <c r="H41" s="5"/>
      <c r="I41" s="5"/>
    </row>
    <row r="42" spans="3:9" ht="15" customHeight="1" x14ac:dyDescent="0.35">
      <c r="C42" s="5"/>
      <c r="D42" s="5"/>
      <c r="E42" s="5"/>
      <c r="F42" s="5"/>
      <c r="G42" s="5"/>
      <c r="H42" s="5"/>
      <c r="I42" s="5"/>
    </row>
    <row r="43" spans="3:9" ht="15" customHeight="1" x14ac:dyDescent="0.35">
      <c r="C43" s="5"/>
      <c r="D43" s="5"/>
      <c r="E43" s="5"/>
      <c r="F43" s="5"/>
      <c r="G43" s="5"/>
      <c r="H43" s="5"/>
      <c r="I43" s="5"/>
    </row>
    <row r="44" spans="3:9" ht="15" customHeight="1" x14ac:dyDescent="0.35">
      <c r="C44" s="5"/>
      <c r="D44" s="5"/>
      <c r="E44" s="5"/>
      <c r="F44" s="5"/>
      <c r="G44" s="5"/>
      <c r="H44" s="5"/>
      <c r="I44" s="5"/>
    </row>
    <row r="45" spans="3:9" ht="15" customHeight="1" x14ac:dyDescent="0.35">
      <c r="C45" s="5"/>
      <c r="D45" s="5"/>
      <c r="E45" s="5"/>
      <c r="F45" s="5"/>
      <c r="G45" s="5"/>
      <c r="H45" s="5"/>
      <c r="I45" s="5"/>
    </row>
    <row r="46" spans="3:9" ht="15" customHeight="1" thickBot="1" x14ac:dyDescent="0.4">
      <c r="C46" s="17"/>
      <c r="D46" s="17" t="s">
        <v>240</v>
      </c>
      <c r="E46" s="17"/>
      <c r="F46" s="17"/>
      <c r="G46" s="5"/>
      <c r="H46" s="5"/>
      <c r="I46" s="5"/>
    </row>
    <row r="47" spans="3:9" ht="15" customHeight="1" thickTop="1" thickBot="1" x14ac:dyDescent="0.4">
      <c r="C47" s="23" t="s">
        <v>239</v>
      </c>
      <c r="D47" s="16">
        <v>35</v>
      </c>
      <c r="E47" s="16">
        <v>44</v>
      </c>
      <c r="F47" s="16">
        <v>79</v>
      </c>
      <c r="G47" s="5"/>
      <c r="H47" s="13" t="s">
        <v>238</v>
      </c>
      <c r="I47" s="5"/>
    </row>
    <row r="48" spans="3:9" ht="15" customHeight="1" thickTop="1" x14ac:dyDescent="0.35">
      <c r="C48" s="16"/>
      <c r="D48" s="16">
        <v>74</v>
      </c>
      <c r="E48" s="16">
        <v>64</v>
      </c>
      <c r="F48" s="16">
        <v>56</v>
      </c>
      <c r="G48" s="5"/>
      <c r="H48" s="16"/>
      <c r="I48" s="5"/>
    </row>
    <row r="49" spans="3:9" ht="15" customHeight="1" x14ac:dyDescent="0.35">
      <c r="C49" s="16"/>
      <c r="D49" s="16">
        <v>82</v>
      </c>
      <c r="E49" s="16">
        <v>50</v>
      </c>
      <c r="F49" s="16">
        <v>83</v>
      </c>
      <c r="G49" s="5"/>
      <c r="H49" s="16"/>
      <c r="I49" s="5"/>
    </row>
    <row r="50" spans="3:9" ht="15" customHeight="1" x14ac:dyDescent="0.35">
      <c r="C50" s="16"/>
      <c r="D50" s="16">
        <v>90</v>
      </c>
      <c r="E50" s="16">
        <v>22</v>
      </c>
      <c r="F50" s="16">
        <v>89</v>
      </c>
      <c r="G50" s="5"/>
      <c r="H50" s="16"/>
      <c r="I50" s="5"/>
    </row>
    <row r="51" spans="3:9" ht="15" customHeight="1" x14ac:dyDescent="0.35">
      <c r="C51" s="5"/>
      <c r="D51" s="5"/>
      <c r="E51" s="5"/>
      <c r="F51" s="5"/>
      <c r="G51" s="5"/>
      <c r="H51" s="5"/>
      <c r="I51" s="5"/>
    </row>
    <row r="52" spans="3:9" ht="15" customHeight="1" x14ac:dyDescent="0.35">
      <c r="C52" s="5"/>
      <c r="D52" s="5"/>
      <c r="E52" s="5"/>
      <c r="F52" s="5"/>
      <c r="G52" s="5"/>
      <c r="H52" s="5"/>
      <c r="I52" s="5"/>
    </row>
    <row r="53" spans="3:9" ht="15" customHeight="1" x14ac:dyDescent="0.35">
      <c r="C53" s="5"/>
      <c r="D53" s="5"/>
      <c r="E53" s="5"/>
      <c r="F53" s="5"/>
      <c r="G53" s="5"/>
      <c r="H53" s="5"/>
      <c r="I53" s="5"/>
    </row>
    <row r="54" spans="3:9" ht="15" customHeight="1" x14ac:dyDescent="0.35">
      <c r="C54" s="5"/>
      <c r="D54" s="5"/>
      <c r="E54" s="5"/>
      <c r="F54" s="5"/>
      <c r="G54" s="5"/>
      <c r="H54" s="5"/>
      <c r="I54" s="5"/>
    </row>
    <row r="55" spans="3:9" ht="15" customHeight="1" x14ac:dyDescent="0.35">
      <c r="C55" s="5"/>
      <c r="D55" s="5"/>
      <c r="E55" s="5"/>
      <c r="F55" s="5"/>
      <c r="G55" s="5"/>
      <c r="H55" s="5"/>
      <c r="I55" s="5"/>
    </row>
    <row r="56" spans="3:9" ht="15" customHeight="1" x14ac:dyDescent="0.35">
      <c r="C56" s="5"/>
      <c r="D56" s="5"/>
      <c r="E56" s="5"/>
      <c r="F56" s="5"/>
      <c r="G56" s="5"/>
      <c r="H56" s="5"/>
      <c r="I56" s="5"/>
    </row>
    <row r="57" spans="3:9" ht="15" customHeight="1" x14ac:dyDescent="0.35">
      <c r="C57" s="5"/>
      <c r="D57" s="5"/>
      <c r="E57" s="5"/>
      <c r="F57" s="5"/>
      <c r="G57" s="5"/>
      <c r="H57" s="5"/>
      <c r="I57" s="5"/>
    </row>
    <row r="60" spans="3:9" ht="15" customHeight="1" x14ac:dyDescent="0.35">
      <c r="C60" s="17" t="s">
        <v>237</v>
      </c>
      <c r="D60" s="17"/>
      <c r="E60" s="17"/>
      <c r="F60" s="17"/>
      <c r="G60" s="17"/>
      <c r="H60" s="17"/>
    </row>
    <row r="61" spans="3:9" ht="15" customHeight="1" x14ac:dyDescent="0.35">
      <c r="C61" s="23">
        <v>15</v>
      </c>
      <c r="D61" s="23">
        <v>30</v>
      </c>
      <c r="E61" s="16"/>
      <c r="F61" s="16"/>
      <c r="G61" s="16"/>
      <c r="H61" s="16"/>
    </row>
    <row r="67" spans="1:1" ht="15" customHeight="1" x14ac:dyDescent="0.35">
      <c r="A67" s="11" t="s">
        <v>172</v>
      </c>
    </row>
    <row r="68" spans="1:1" ht="15" customHeight="1" x14ac:dyDescent="0.35">
      <c r="A68" s="22" t="s">
        <v>236</v>
      </c>
    </row>
    <row r="69" spans="1:1" ht="15" customHeight="1" x14ac:dyDescent="0.35">
      <c r="A69" s="22" t="s">
        <v>235</v>
      </c>
    </row>
    <row r="70" spans="1:1" ht="15" customHeight="1" x14ac:dyDescent="0.35">
      <c r="A70" s="11" t="s">
        <v>167</v>
      </c>
    </row>
  </sheetData>
  <phoneticPr fontId="2"/>
  <hyperlinks>
    <hyperlink ref="A68" r:id="rId1" tooltip="ワークシート セルへのデータの自動埋め込みについて Web を参照するときに選択します" xr:uid="{00000000-0004-0000-0200-000000000000}"/>
    <hyperlink ref="A69" r:id="rId2" tooltip="隣接セルへの数式の埋め込みについて Web を参照するときに選択します" xr:uid="{00000000-0004-0000-0200-000001000000}"/>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1"/>
  <sheetViews>
    <sheetView showGridLines="0" zoomScaleNormal="100" zoomScalePageLayoutView="125" workbookViewId="0"/>
  </sheetViews>
  <sheetFormatPr defaultColWidth="10" defaultRowHeight="15" customHeight="1" x14ac:dyDescent="0.35"/>
  <cols>
    <col min="1" max="1" width="14.33203125" style="11" customWidth="1"/>
    <col min="2" max="2" width="69.5" style="5" customWidth="1"/>
    <col min="3" max="3" width="38.08203125" style="10" customWidth="1"/>
    <col min="4" max="4" width="11.58203125" style="10" customWidth="1"/>
    <col min="5" max="5" width="11.08203125" style="10" customWidth="1"/>
    <col min="6" max="7" width="17.58203125" style="25" customWidth="1"/>
    <col min="8" max="8" width="11.08203125" style="10" customWidth="1"/>
    <col min="9" max="16384" width="10" style="10"/>
  </cols>
  <sheetData>
    <row r="1" spans="1:8" ht="60" customHeight="1" x14ac:dyDescent="0.35">
      <c r="A1" s="11" t="s">
        <v>323</v>
      </c>
      <c r="C1" s="5"/>
      <c r="D1" s="5"/>
      <c r="E1" s="5"/>
      <c r="F1" s="26"/>
      <c r="G1" s="26"/>
      <c r="H1" s="5"/>
    </row>
    <row r="2" spans="1:8" ht="15" customHeight="1" x14ac:dyDescent="0.35">
      <c r="A2" s="11" t="s">
        <v>322</v>
      </c>
      <c r="C2" s="5"/>
      <c r="D2" s="5"/>
      <c r="E2" s="5"/>
      <c r="F2" s="26"/>
      <c r="G2" s="26"/>
      <c r="H2" s="5"/>
    </row>
    <row r="3" spans="1:8" ht="15" customHeight="1" x14ac:dyDescent="0.35">
      <c r="A3" s="11" t="s">
        <v>321</v>
      </c>
      <c r="C3" s="5"/>
      <c r="D3" s="5"/>
      <c r="E3" s="5"/>
      <c r="F3" s="26"/>
      <c r="G3" s="26"/>
      <c r="H3" s="5"/>
    </row>
    <row r="4" spans="1:8" ht="15" customHeight="1" x14ac:dyDescent="0.35">
      <c r="A4" s="11" t="s">
        <v>320</v>
      </c>
      <c r="C4" s="17" t="s">
        <v>319</v>
      </c>
      <c r="D4" s="17" t="s">
        <v>287</v>
      </c>
      <c r="E4" s="17" t="s">
        <v>284</v>
      </c>
      <c r="F4" s="26"/>
      <c r="G4" s="26"/>
      <c r="H4" s="5"/>
    </row>
    <row r="5" spans="1:8" s="18" customFormat="1" ht="15" customHeight="1" x14ac:dyDescent="0.35">
      <c r="A5" s="11" t="s">
        <v>318</v>
      </c>
      <c r="B5" s="5"/>
      <c r="C5" s="36" t="s">
        <v>317</v>
      </c>
      <c r="D5" s="37"/>
      <c r="E5" s="34" t="s">
        <v>316</v>
      </c>
      <c r="F5" s="26"/>
      <c r="G5" s="26"/>
      <c r="H5" s="5"/>
    </row>
    <row r="6" spans="1:8" s="18" customFormat="1" ht="15" customHeight="1" x14ac:dyDescent="0.35">
      <c r="A6" s="11" t="s">
        <v>315</v>
      </c>
      <c r="B6" s="5"/>
      <c r="C6" s="36" t="s">
        <v>314</v>
      </c>
      <c r="D6" s="35"/>
      <c r="E6" s="34"/>
      <c r="F6" s="26"/>
      <c r="G6" s="26"/>
      <c r="H6" s="5"/>
    </row>
    <row r="7" spans="1:8" s="18" customFormat="1" ht="15" customHeight="1" x14ac:dyDescent="0.35">
      <c r="A7" s="11" t="s">
        <v>313</v>
      </c>
      <c r="B7" s="5"/>
      <c r="C7" s="36" t="s">
        <v>312</v>
      </c>
      <c r="D7" s="35"/>
      <c r="E7" s="34"/>
      <c r="F7" s="26"/>
      <c r="G7" s="26"/>
      <c r="H7" s="5"/>
    </row>
    <row r="8" spans="1:8" s="18" customFormat="1" ht="15" customHeight="1" x14ac:dyDescent="0.35">
      <c r="A8" s="11"/>
      <c r="B8" s="5"/>
      <c r="C8" s="36" t="s">
        <v>311</v>
      </c>
      <c r="D8" s="35"/>
      <c r="E8" s="34"/>
      <c r="F8" s="26"/>
      <c r="G8" s="26"/>
      <c r="H8" s="5"/>
    </row>
    <row r="9" spans="1:8" s="18" customFormat="1" ht="15" customHeight="1" x14ac:dyDescent="0.35">
      <c r="A9" s="11"/>
      <c r="B9" s="5"/>
      <c r="C9" s="33" t="s">
        <v>310</v>
      </c>
      <c r="D9" s="32"/>
      <c r="E9" s="31"/>
      <c r="F9" s="26"/>
      <c r="G9" s="26"/>
      <c r="H9" s="5"/>
    </row>
    <row r="10" spans="1:8" s="18" customFormat="1" ht="15" customHeight="1" x14ac:dyDescent="0.35">
      <c r="A10" s="11"/>
      <c r="B10" s="5"/>
      <c r="C10" s="5"/>
      <c r="D10" s="5"/>
      <c r="E10" s="5"/>
      <c r="F10" s="26"/>
      <c r="G10" s="26"/>
      <c r="H10" s="5"/>
    </row>
    <row r="11" spans="1:8" s="18" customFormat="1" ht="15" customHeight="1" x14ac:dyDescent="0.35">
      <c r="A11" s="11"/>
      <c r="B11" s="5"/>
      <c r="C11" s="5"/>
      <c r="D11" s="5"/>
      <c r="E11" s="5"/>
      <c r="F11" s="26"/>
      <c r="G11" s="26"/>
      <c r="H11" s="5"/>
    </row>
    <row r="12" spans="1:8" s="18" customFormat="1" ht="15" customHeight="1" x14ac:dyDescent="0.35">
      <c r="A12" s="11"/>
      <c r="B12" s="5"/>
      <c r="C12" s="5"/>
      <c r="D12" s="5"/>
      <c r="E12" s="5"/>
      <c r="F12" s="26"/>
      <c r="G12" s="26"/>
      <c r="H12" s="5"/>
    </row>
    <row r="13" spans="1:8" s="18" customFormat="1" ht="15" customHeight="1" x14ac:dyDescent="0.35">
      <c r="A13" s="11"/>
      <c r="B13" s="5"/>
      <c r="C13" s="5"/>
      <c r="D13" s="5"/>
      <c r="E13" s="5"/>
      <c r="F13" s="26"/>
      <c r="G13" s="26"/>
      <c r="H13" s="5"/>
    </row>
    <row r="14" spans="1:8" s="18" customFormat="1" ht="15" customHeight="1" x14ac:dyDescent="0.35">
      <c r="A14" s="11"/>
      <c r="B14" s="5"/>
      <c r="C14" s="5"/>
      <c r="D14" s="5"/>
      <c r="E14" s="5"/>
      <c r="F14" s="26"/>
      <c r="G14" s="26"/>
      <c r="H14" s="5"/>
    </row>
    <row r="15" spans="1:8" s="18" customFormat="1" ht="15" customHeight="1" x14ac:dyDescent="0.35">
      <c r="A15" s="11"/>
      <c r="B15" s="5"/>
      <c r="C15" s="5"/>
      <c r="D15" s="5"/>
      <c r="E15" s="5"/>
      <c r="F15" s="26"/>
      <c r="G15" s="26"/>
      <c r="H15" s="5"/>
    </row>
    <row r="16" spans="1:8" s="18" customFormat="1" ht="15" customHeight="1" x14ac:dyDescent="0.35">
      <c r="A16" s="11"/>
      <c r="B16" s="5"/>
      <c r="C16" s="5"/>
      <c r="D16" s="5"/>
      <c r="E16" s="5"/>
      <c r="F16" s="26"/>
      <c r="G16" s="26"/>
      <c r="H16" s="5"/>
    </row>
    <row r="17" spans="1:8" s="18" customFormat="1" ht="15" customHeight="1" x14ac:dyDescent="0.35">
      <c r="A17" s="11"/>
      <c r="B17" s="5"/>
      <c r="C17" s="5"/>
      <c r="D17" s="5"/>
      <c r="E17" s="5"/>
      <c r="F17" s="26"/>
      <c r="G17" s="26"/>
      <c r="H17" s="5"/>
    </row>
    <row r="18" spans="1:8" s="18" customFormat="1" ht="15" customHeight="1" x14ac:dyDescent="0.35">
      <c r="A18" s="11"/>
      <c r="B18" s="5"/>
      <c r="C18" s="5"/>
      <c r="D18" s="5"/>
      <c r="E18" s="5"/>
      <c r="F18" s="26"/>
      <c r="G18" s="26"/>
      <c r="H18" s="5"/>
    </row>
    <row r="19" spans="1:8" s="18" customFormat="1" ht="15" customHeight="1" x14ac:dyDescent="0.35">
      <c r="A19" s="11"/>
      <c r="B19" s="5"/>
      <c r="C19" s="5"/>
      <c r="D19" s="5"/>
      <c r="E19" s="5"/>
      <c r="F19" s="26"/>
      <c r="G19" s="26"/>
      <c r="H19" s="5"/>
    </row>
    <row r="20" spans="1:8" s="18" customFormat="1" ht="15" customHeight="1" x14ac:dyDescent="0.35">
      <c r="A20" s="11"/>
      <c r="B20" s="5"/>
      <c r="C20" s="5"/>
      <c r="D20" s="5"/>
      <c r="E20" s="5"/>
      <c r="F20" s="26"/>
      <c r="G20" s="26"/>
      <c r="H20" s="5"/>
    </row>
    <row r="21" spans="1:8" s="18" customFormat="1" ht="15" customHeight="1" x14ac:dyDescent="0.35">
      <c r="A21" s="11"/>
      <c r="B21" s="5"/>
      <c r="C21" s="5"/>
      <c r="D21" s="5"/>
      <c r="E21" s="5"/>
      <c r="F21" s="26"/>
      <c r="G21" s="26"/>
      <c r="H21" s="5"/>
    </row>
    <row r="22" spans="1:8" s="18" customFormat="1" ht="15" customHeight="1" x14ac:dyDescent="0.35">
      <c r="A22" s="11"/>
      <c r="B22" s="5"/>
      <c r="F22" s="30"/>
      <c r="G22" s="30"/>
    </row>
    <row r="23" spans="1:8" s="18" customFormat="1" ht="15" customHeight="1" x14ac:dyDescent="0.35">
      <c r="A23" s="11"/>
      <c r="B23" s="5"/>
      <c r="F23" s="30"/>
      <c r="G23" s="30"/>
    </row>
    <row r="24" spans="1:8" s="18" customFormat="1" ht="15" customHeight="1" x14ac:dyDescent="0.35">
      <c r="A24" s="11"/>
      <c r="B24" s="5"/>
      <c r="F24" s="30"/>
      <c r="G24" s="30"/>
    </row>
    <row r="28" spans="1:8" ht="15" customHeight="1" x14ac:dyDescent="0.35">
      <c r="A28" s="11" t="s">
        <v>309</v>
      </c>
    </row>
    <row r="29" spans="1:8" ht="15" customHeight="1" x14ac:dyDescent="0.35">
      <c r="A29" s="11" t="s">
        <v>308</v>
      </c>
    </row>
    <row r="30" spans="1:8" ht="15" customHeight="1" x14ac:dyDescent="0.35">
      <c r="A30" s="11" t="s">
        <v>307</v>
      </c>
      <c r="C30" s="5"/>
      <c r="D30" s="5"/>
      <c r="E30" s="5"/>
      <c r="F30" s="26"/>
    </row>
    <row r="31" spans="1:8" ht="15" customHeight="1" x14ac:dyDescent="0.35">
      <c r="A31" s="11" t="s">
        <v>306</v>
      </c>
      <c r="C31" s="17" t="s">
        <v>305</v>
      </c>
      <c r="D31" s="17" t="s">
        <v>287</v>
      </c>
      <c r="E31" s="17" t="s">
        <v>284</v>
      </c>
      <c r="F31" s="27" t="s">
        <v>304</v>
      </c>
    </row>
    <row r="32" spans="1:8" ht="15" customHeight="1" x14ac:dyDescent="0.35">
      <c r="A32" s="11" t="s">
        <v>303</v>
      </c>
      <c r="C32" s="16" t="s">
        <v>302</v>
      </c>
      <c r="D32" s="5"/>
      <c r="E32" s="5"/>
      <c r="F32" s="5"/>
      <c r="G32" s="5"/>
    </row>
    <row r="33" spans="1:8" ht="15" customHeight="1" x14ac:dyDescent="0.35">
      <c r="A33" s="11" t="s">
        <v>301</v>
      </c>
      <c r="C33" s="16" t="s">
        <v>300</v>
      </c>
      <c r="D33" s="5"/>
      <c r="E33" s="5"/>
      <c r="F33" s="5"/>
      <c r="G33" s="5"/>
      <c r="H33" s="5"/>
    </row>
    <row r="34" spans="1:8" ht="15" customHeight="1" x14ac:dyDescent="0.35">
      <c r="A34" s="11" t="s">
        <v>299</v>
      </c>
      <c r="C34" s="16" t="s">
        <v>298</v>
      </c>
      <c r="D34" s="5"/>
      <c r="E34" s="5"/>
      <c r="F34" s="5"/>
      <c r="G34" s="5"/>
      <c r="H34" s="5"/>
    </row>
    <row r="35" spans="1:8" ht="15" customHeight="1" x14ac:dyDescent="0.35">
      <c r="A35" s="11" t="s">
        <v>297</v>
      </c>
      <c r="C35" s="16" t="s">
        <v>296</v>
      </c>
      <c r="D35" s="5"/>
      <c r="E35" s="5"/>
      <c r="F35" s="5"/>
      <c r="G35" s="5"/>
      <c r="H35" s="5"/>
    </row>
    <row r="36" spans="1:8" ht="15" customHeight="1" x14ac:dyDescent="0.35">
      <c r="A36" s="11" t="s">
        <v>295</v>
      </c>
      <c r="C36" s="16" t="s">
        <v>294</v>
      </c>
      <c r="D36" s="5"/>
      <c r="E36" s="5"/>
      <c r="F36" s="5"/>
      <c r="G36" s="5"/>
      <c r="H36" s="5"/>
    </row>
    <row r="37" spans="1:8" ht="15" customHeight="1" x14ac:dyDescent="0.35">
      <c r="C37" s="16" t="s">
        <v>293</v>
      </c>
      <c r="D37" s="5"/>
      <c r="E37" s="5"/>
      <c r="F37" s="5"/>
      <c r="G37" s="5"/>
      <c r="H37" s="5"/>
    </row>
    <row r="38" spans="1:8" ht="15" customHeight="1" x14ac:dyDescent="0.35">
      <c r="C38" s="16" t="s">
        <v>292</v>
      </c>
      <c r="D38" s="5"/>
      <c r="E38" s="5"/>
      <c r="F38" s="5"/>
      <c r="G38" s="5"/>
      <c r="H38" s="5"/>
    </row>
    <row r="39" spans="1:8" ht="15" customHeight="1" x14ac:dyDescent="0.35">
      <c r="C39" s="24" t="s">
        <v>291</v>
      </c>
      <c r="D39" s="29"/>
      <c r="E39" s="29"/>
      <c r="F39" s="29"/>
      <c r="G39" s="5"/>
      <c r="H39" s="5"/>
    </row>
    <row r="40" spans="1:8" ht="15" customHeight="1" x14ac:dyDescent="0.35">
      <c r="C40" s="28"/>
      <c r="D40" s="28"/>
      <c r="E40" s="28"/>
      <c r="F40" s="28"/>
      <c r="G40" s="26"/>
      <c r="H40" s="5"/>
    </row>
    <row r="41" spans="1:8" ht="15" customHeight="1" x14ac:dyDescent="0.35">
      <c r="C41" s="5"/>
      <c r="D41" s="5"/>
      <c r="E41" s="5"/>
      <c r="F41" s="26"/>
      <c r="G41" s="26"/>
      <c r="H41" s="5"/>
    </row>
    <row r="42" spans="1:8" ht="15" customHeight="1" x14ac:dyDescent="0.35">
      <c r="C42" s="5"/>
      <c r="D42" s="5"/>
      <c r="E42" s="5"/>
      <c r="F42" s="26"/>
      <c r="G42" s="26"/>
      <c r="H42" s="5"/>
    </row>
    <row r="43" spans="1:8" ht="15" customHeight="1" x14ac:dyDescent="0.35">
      <c r="C43" s="5"/>
      <c r="D43" s="5"/>
      <c r="E43" s="5"/>
      <c r="F43" s="26"/>
      <c r="G43" s="5"/>
      <c r="H43" s="5"/>
    </row>
    <row r="44" spans="1:8" ht="15" customHeight="1" x14ac:dyDescent="0.35">
      <c r="C44" s="5"/>
      <c r="D44" s="5"/>
      <c r="E44" s="5"/>
      <c r="F44" s="26"/>
      <c r="G44" s="5"/>
      <c r="H44" s="5"/>
    </row>
    <row r="45" spans="1:8" ht="15" customHeight="1" x14ac:dyDescent="0.35">
      <c r="C45" s="5"/>
      <c r="D45" s="5"/>
      <c r="E45" s="5"/>
      <c r="F45" s="26"/>
      <c r="G45" s="5"/>
      <c r="H45" s="5"/>
    </row>
    <row r="46" spans="1:8" ht="15" customHeight="1" x14ac:dyDescent="0.35">
      <c r="C46" s="5"/>
      <c r="D46" s="5"/>
      <c r="E46" s="5"/>
      <c r="F46" s="26"/>
      <c r="G46" s="5"/>
      <c r="H46" s="5"/>
    </row>
    <row r="47" spans="1:8" ht="15" customHeight="1" x14ac:dyDescent="0.35">
      <c r="C47" s="5"/>
      <c r="D47" s="5"/>
      <c r="E47" s="5"/>
      <c r="F47" s="26"/>
      <c r="G47" s="5"/>
      <c r="H47" s="5"/>
    </row>
    <row r="48" spans="1:8" ht="15" customHeight="1" x14ac:dyDescent="0.35">
      <c r="C48" s="5"/>
      <c r="D48" s="5"/>
      <c r="E48" s="5"/>
      <c r="F48" s="26"/>
      <c r="G48" s="5"/>
      <c r="H48" s="5"/>
    </row>
    <row r="49" spans="1:8" ht="15" customHeight="1" x14ac:dyDescent="0.35">
      <c r="C49" s="5"/>
      <c r="D49" s="5"/>
      <c r="E49" s="5"/>
      <c r="F49" s="26"/>
      <c r="G49" s="5"/>
      <c r="H49" s="5"/>
    </row>
    <row r="50" spans="1:8" ht="15" customHeight="1" x14ac:dyDescent="0.35">
      <c r="C50" s="5"/>
      <c r="D50" s="5"/>
      <c r="E50" s="5"/>
      <c r="F50" s="26"/>
      <c r="G50" s="5"/>
      <c r="H50" s="5"/>
    </row>
    <row r="51" spans="1:8" ht="15" customHeight="1" x14ac:dyDescent="0.35">
      <c r="C51" s="5"/>
      <c r="D51" s="5"/>
      <c r="E51" s="5"/>
      <c r="F51" s="26"/>
      <c r="G51" s="5"/>
      <c r="H51" s="5"/>
    </row>
    <row r="52" spans="1:8" ht="15" customHeight="1" x14ac:dyDescent="0.35">
      <c r="C52" s="5"/>
      <c r="D52" s="5"/>
      <c r="E52" s="5"/>
      <c r="F52" s="26"/>
      <c r="G52" s="5"/>
      <c r="H52" s="5"/>
    </row>
    <row r="53" spans="1:8" ht="15" customHeight="1" x14ac:dyDescent="0.35">
      <c r="C53" s="5"/>
      <c r="D53" s="5"/>
      <c r="E53" s="5"/>
      <c r="F53" s="26"/>
      <c r="G53" s="5"/>
      <c r="H53" s="5"/>
    </row>
    <row r="54" spans="1:8" ht="15" customHeight="1" x14ac:dyDescent="0.35">
      <c r="A54" s="11" t="s">
        <v>290</v>
      </c>
      <c r="C54" s="5"/>
      <c r="D54" s="5"/>
      <c r="E54" s="5"/>
      <c r="F54" s="26"/>
      <c r="G54" s="5"/>
      <c r="H54" s="5"/>
    </row>
    <row r="55" spans="1:8" ht="15" customHeight="1" x14ac:dyDescent="0.35">
      <c r="A55" s="11" t="s">
        <v>289</v>
      </c>
      <c r="C55" s="17" t="s">
        <v>288</v>
      </c>
      <c r="E55" s="17" t="s">
        <v>287</v>
      </c>
      <c r="F55" s="27" t="s">
        <v>286</v>
      </c>
      <c r="G55" s="17" t="s">
        <v>285</v>
      </c>
      <c r="H55" s="17" t="s">
        <v>284</v>
      </c>
    </row>
    <row r="56" spans="1:8" ht="15" customHeight="1" x14ac:dyDescent="0.35">
      <c r="A56" s="11" t="s">
        <v>283</v>
      </c>
      <c r="C56" s="16" t="s">
        <v>282</v>
      </c>
      <c r="E56" s="15" t="str">
        <f>LEFT(C56,FIND(" ",C56)-1)</f>
        <v>Yvonne</v>
      </c>
      <c r="F56" s="15" t="str">
        <f>RIGHT(C56,LEN(C56)-FIND(" ",C56))</f>
        <v>Francis McKay</v>
      </c>
      <c r="G56" s="15" t="str">
        <f>LEFT(F56,FIND(" ",F56)-1)</f>
        <v>Francis</v>
      </c>
      <c r="H56" s="15" t="str">
        <f>RIGHT(F56,LEN(F56)-FIND(" ",F56))</f>
        <v>McKay</v>
      </c>
    </row>
    <row r="57" spans="1:8" ht="15" customHeight="1" x14ac:dyDescent="0.35">
      <c r="A57" s="11" t="s">
        <v>281</v>
      </c>
      <c r="C57" s="5"/>
      <c r="D57" s="5"/>
      <c r="E57" s="5"/>
      <c r="F57" s="26"/>
      <c r="G57" s="5"/>
      <c r="H57" s="5"/>
    </row>
    <row r="58" spans="1:8" ht="15" customHeight="1" x14ac:dyDescent="0.35">
      <c r="A58" s="11" t="s">
        <v>280</v>
      </c>
      <c r="C58" s="5"/>
      <c r="D58" s="5"/>
      <c r="E58" s="5"/>
      <c r="F58" s="26"/>
      <c r="G58" s="5"/>
      <c r="H58" s="5"/>
    </row>
    <row r="59" spans="1:8" ht="15" customHeight="1" x14ac:dyDescent="0.35">
      <c r="A59" s="11" t="s">
        <v>279</v>
      </c>
      <c r="D59" s="5"/>
      <c r="E59" s="5"/>
      <c r="F59" s="26"/>
      <c r="G59" s="5"/>
      <c r="H59" s="5"/>
    </row>
    <row r="60" spans="1:8" ht="15" customHeight="1" x14ac:dyDescent="0.35">
      <c r="A60" s="11" t="s">
        <v>278</v>
      </c>
      <c r="D60" s="5"/>
      <c r="E60" s="5"/>
      <c r="F60" s="26"/>
      <c r="G60" s="5"/>
      <c r="H60" s="5"/>
    </row>
    <row r="61" spans="1:8" ht="15" customHeight="1" x14ac:dyDescent="0.35">
      <c r="A61" s="11" t="s">
        <v>277</v>
      </c>
      <c r="C61" s="5"/>
      <c r="D61" s="5"/>
      <c r="E61" s="5"/>
      <c r="F61" s="26"/>
      <c r="G61" s="5"/>
      <c r="H61" s="5"/>
    </row>
    <row r="62" spans="1:8" ht="15" customHeight="1" x14ac:dyDescent="0.35">
      <c r="A62" s="11" t="s">
        <v>276</v>
      </c>
      <c r="D62" s="5"/>
      <c r="E62" s="5"/>
      <c r="F62" s="26"/>
      <c r="G62" s="5"/>
      <c r="H62" s="5"/>
    </row>
    <row r="63" spans="1:8" ht="15" customHeight="1" x14ac:dyDescent="0.35">
      <c r="A63" s="11" t="s">
        <v>275</v>
      </c>
      <c r="D63" s="5"/>
      <c r="E63" s="5"/>
      <c r="F63" s="26"/>
      <c r="G63" s="5"/>
      <c r="H63" s="5"/>
    </row>
    <row r="64" spans="1:8" ht="15" customHeight="1" x14ac:dyDescent="0.35">
      <c r="A64" s="11" t="s">
        <v>274</v>
      </c>
      <c r="C64" s="5"/>
      <c r="D64" s="5"/>
      <c r="E64" s="5"/>
      <c r="F64" s="26"/>
      <c r="G64" s="5"/>
      <c r="H64" s="5"/>
    </row>
    <row r="65" spans="1:8" ht="15" customHeight="1" x14ac:dyDescent="0.35">
      <c r="A65" s="11" t="s">
        <v>273</v>
      </c>
      <c r="D65" s="5"/>
      <c r="E65" s="5"/>
      <c r="F65" s="26"/>
      <c r="G65" s="5"/>
      <c r="H65" s="5"/>
    </row>
    <row r="66" spans="1:8" ht="15" customHeight="1" x14ac:dyDescent="0.35">
      <c r="A66" s="12" t="s">
        <v>272</v>
      </c>
      <c r="D66" s="5"/>
      <c r="E66" s="5"/>
      <c r="F66" s="26"/>
      <c r="G66" s="5"/>
      <c r="H66" s="5"/>
    </row>
    <row r="67" spans="1:8" ht="15" customHeight="1" x14ac:dyDescent="0.35">
      <c r="A67" s="11" t="s">
        <v>271</v>
      </c>
      <c r="C67" s="5"/>
      <c r="D67" s="5"/>
      <c r="E67" s="5"/>
      <c r="F67" s="26"/>
      <c r="G67" s="5"/>
      <c r="H67" s="5"/>
    </row>
    <row r="68" spans="1:8" ht="15" customHeight="1" x14ac:dyDescent="0.35">
      <c r="A68" s="11" t="s">
        <v>270</v>
      </c>
      <c r="D68" s="5"/>
      <c r="E68" s="5"/>
      <c r="F68" s="26"/>
      <c r="G68" s="5"/>
      <c r="H68" s="5"/>
    </row>
    <row r="69" spans="1:8" ht="15" customHeight="1" x14ac:dyDescent="0.35">
      <c r="D69" s="5"/>
      <c r="E69" s="5"/>
      <c r="F69" s="26"/>
      <c r="G69" s="26"/>
      <c r="H69" s="5"/>
    </row>
    <row r="70" spans="1:8" ht="15" customHeight="1" x14ac:dyDescent="0.35">
      <c r="C70" s="5"/>
      <c r="D70" s="5"/>
      <c r="E70" s="5"/>
      <c r="F70" s="26"/>
      <c r="G70" s="26"/>
      <c r="H70" s="5"/>
    </row>
    <row r="71" spans="1:8" ht="15" customHeight="1" x14ac:dyDescent="0.35">
      <c r="C71" s="5"/>
      <c r="D71" s="5"/>
      <c r="E71" s="5"/>
      <c r="F71" s="26"/>
      <c r="G71" s="26"/>
      <c r="H71" s="5"/>
    </row>
    <row r="72" spans="1:8" ht="15" customHeight="1" x14ac:dyDescent="0.35">
      <c r="C72" s="5"/>
      <c r="D72" s="5"/>
      <c r="E72" s="5"/>
      <c r="F72" s="26"/>
      <c r="G72" s="26"/>
      <c r="H72" s="5"/>
    </row>
    <row r="73" spans="1:8" ht="15" customHeight="1" x14ac:dyDescent="0.35">
      <c r="C73" s="5"/>
      <c r="D73" s="5"/>
      <c r="E73" s="5"/>
      <c r="F73" s="26"/>
      <c r="G73" s="26"/>
      <c r="H73" s="5"/>
    </row>
    <row r="74" spans="1:8" ht="15" customHeight="1" x14ac:dyDescent="0.35">
      <c r="C74" s="5"/>
      <c r="D74" s="5"/>
      <c r="E74" s="5"/>
      <c r="F74" s="26"/>
      <c r="G74" s="26"/>
      <c r="H74" s="5"/>
    </row>
    <row r="75" spans="1:8" ht="15" customHeight="1" x14ac:dyDescent="0.35">
      <c r="C75" s="5"/>
      <c r="D75" s="5"/>
      <c r="E75" s="5"/>
      <c r="F75" s="26"/>
      <c r="G75" s="26"/>
      <c r="H75" s="5"/>
    </row>
    <row r="76" spans="1:8" ht="15" customHeight="1" x14ac:dyDescent="0.35">
      <c r="C76" s="5"/>
      <c r="D76" s="5"/>
      <c r="E76" s="5"/>
      <c r="F76" s="26"/>
      <c r="G76" s="26"/>
      <c r="H76" s="5"/>
    </row>
    <row r="77" spans="1:8" ht="15" customHeight="1" x14ac:dyDescent="0.35">
      <c r="C77" s="5"/>
      <c r="D77" s="5"/>
      <c r="E77" s="5"/>
      <c r="F77" s="26"/>
      <c r="G77" s="26"/>
      <c r="H77" s="5"/>
    </row>
    <row r="78" spans="1:8" ht="15" customHeight="1" x14ac:dyDescent="0.35">
      <c r="C78" s="5"/>
      <c r="D78" s="5"/>
      <c r="E78" s="5"/>
      <c r="F78" s="26"/>
      <c r="G78" s="26"/>
      <c r="H78" s="5"/>
    </row>
    <row r="79" spans="1:8" ht="15" customHeight="1" x14ac:dyDescent="0.35">
      <c r="C79" s="5"/>
      <c r="D79" s="5"/>
      <c r="E79" s="5"/>
      <c r="F79" s="26"/>
      <c r="G79" s="26"/>
      <c r="H79" s="5"/>
    </row>
    <row r="80" spans="1:8" ht="15" customHeight="1" x14ac:dyDescent="0.35">
      <c r="C80" s="5"/>
      <c r="D80" s="5"/>
      <c r="E80" s="5"/>
      <c r="F80" s="26"/>
      <c r="G80" s="26"/>
      <c r="H80" s="5"/>
    </row>
    <row r="81" spans="1:8" ht="15" customHeight="1" x14ac:dyDescent="0.35">
      <c r="C81" s="5"/>
      <c r="D81" s="5"/>
      <c r="E81" s="5"/>
      <c r="F81" s="26"/>
      <c r="G81" s="26"/>
      <c r="H81" s="5"/>
    </row>
    <row r="82" spans="1:8" ht="15" customHeight="1" x14ac:dyDescent="0.35">
      <c r="C82" s="5"/>
      <c r="D82" s="5"/>
      <c r="E82" s="5"/>
      <c r="F82" s="26"/>
      <c r="G82" s="26"/>
      <c r="H82" s="5"/>
    </row>
    <row r="83" spans="1:8" ht="15" customHeight="1" x14ac:dyDescent="0.35">
      <c r="C83" s="5"/>
      <c r="D83" s="5"/>
      <c r="E83" s="5"/>
      <c r="F83" s="26"/>
      <c r="G83" s="26"/>
      <c r="H83" s="5"/>
    </row>
    <row r="84" spans="1:8" ht="15" customHeight="1" x14ac:dyDescent="0.35">
      <c r="A84" s="11" t="s">
        <v>172</v>
      </c>
      <c r="C84" s="5"/>
      <c r="D84" s="5"/>
      <c r="E84" s="5"/>
      <c r="F84" s="26"/>
      <c r="G84" s="26"/>
      <c r="H84" s="5"/>
    </row>
    <row r="85" spans="1:8" ht="15" customHeight="1" x14ac:dyDescent="0.35">
      <c r="A85" s="22" t="s">
        <v>269</v>
      </c>
      <c r="C85" s="5"/>
      <c r="D85" s="5"/>
      <c r="E85" s="5"/>
      <c r="F85" s="26"/>
      <c r="G85" s="26"/>
      <c r="H85" s="5"/>
    </row>
    <row r="86" spans="1:8" ht="15" customHeight="1" x14ac:dyDescent="0.35">
      <c r="A86" s="22" t="s">
        <v>268</v>
      </c>
      <c r="C86" s="5"/>
      <c r="D86" s="5"/>
      <c r="E86" s="5"/>
      <c r="F86" s="26"/>
      <c r="G86" s="26"/>
      <c r="H86" s="5"/>
    </row>
    <row r="87" spans="1:8" ht="15" customHeight="1" x14ac:dyDescent="0.35">
      <c r="A87" s="22" t="s">
        <v>267</v>
      </c>
    </row>
    <row r="88" spans="1:8" ht="15" customHeight="1" x14ac:dyDescent="0.35">
      <c r="A88" s="22" t="s">
        <v>266</v>
      </c>
    </row>
    <row r="89" spans="1:8" ht="15" customHeight="1" x14ac:dyDescent="0.35">
      <c r="A89" s="22" t="s">
        <v>265</v>
      </c>
    </row>
    <row r="90" spans="1:8" ht="15" customHeight="1" x14ac:dyDescent="0.35">
      <c r="A90" s="22" t="s">
        <v>264</v>
      </c>
    </row>
    <row r="91" spans="1:8" ht="15" customHeight="1" x14ac:dyDescent="0.35">
      <c r="A91" s="11" t="s">
        <v>167</v>
      </c>
    </row>
  </sheetData>
  <phoneticPr fontId="2"/>
  <hyperlinks>
    <hyperlink ref="A85" r:id="rId1" tooltip="テキストのさまざまな列への分割について Web を参照するときに選択します" xr:uid="{00000000-0004-0000-0300-000000000000}"/>
    <hyperlink ref="A86" r:id="rId2" tooltip="データの取得と変換について Web を参照するときに選択します" xr:uid="{00000000-0004-0000-0300-000001000000}"/>
    <hyperlink ref="A87" r:id="rId3" tooltip="LEFT 関数について Web を参照するときに選択します" xr:uid="{00000000-0004-0000-0300-000002000000}"/>
    <hyperlink ref="A88" r:id="rId4" tooltip="RIGHT 関数について Web を参照するときに選択します" xr:uid="{00000000-0004-0000-0300-000003000000}"/>
    <hyperlink ref="A89" r:id="rId5" tooltip="FIND 関数について Web を参照するときに選択します" xr:uid="{00000000-0004-0000-0300-000004000000}"/>
    <hyperlink ref="A90" r:id="rId6" tooltip="LEN 関数について Web を参照するときに選択します" xr:uid="{00000000-0004-0000-0300-000005000000}"/>
  </hyperlinks>
  <pageMargins left="0.7" right="0.7" top="0.75" bottom="0.75" header="0.3" footer="0.3"/>
  <pageSetup paperSize="9" orientation="landscape"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9"/>
  <sheetViews>
    <sheetView showGridLines="0" zoomScaleNormal="100" zoomScalePageLayoutView="125" workbookViewId="0"/>
  </sheetViews>
  <sheetFormatPr defaultColWidth="10" defaultRowHeight="15" customHeight="1" x14ac:dyDescent="0.35"/>
  <cols>
    <col min="1" max="1" width="14.33203125" style="11" customWidth="1"/>
    <col min="2" max="2" width="69.5" style="5" customWidth="1"/>
    <col min="3" max="16384" width="10" style="10"/>
  </cols>
  <sheetData>
    <row r="1" spans="1:8" ht="60" customHeight="1" x14ac:dyDescent="0.35">
      <c r="A1" s="11" t="s">
        <v>350</v>
      </c>
      <c r="C1" s="5"/>
      <c r="D1" s="5"/>
      <c r="E1" s="5"/>
      <c r="F1" s="5"/>
      <c r="G1" s="5"/>
      <c r="H1" s="5"/>
    </row>
    <row r="2" spans="1:8" ht="15" customHeight="1" x14ac:dyDescent="0.35">
      <c r="A2" s="11" t="s">
        <v>349</v>
      </c>
      <c r="C2" s="5"/>
      <c r="D2" s="5"/>
      <c r="E2" s="5"/>
      <c r="F2" s="5"/>
      <c r="G2" s="5"/>
      <c r="H2" s="5"/>
    </row>
    <row r="3" spans="1:8" ht="15" customHeight="1" x14ac:dyDescent="0.35">
      <c r="A3" s="11" t="s">
        <v>348</v>
      </c>
      <c r="C3" s="5"/>
      <c r="D3" s="5"/>
      <c r="E3" s="5"/>
      <c r="F3" s="5"/>
      <c r="G3" s="5"/>
      <c r="H3" s="5"/>
    </row>
    <row r="4" spans="1:8" ht="15" customHeight="1" x14ac:dyDescent="0.35">
      <c r="A4" s="11" t="s">
        <v>347</v>
      </c>
      <c r="C4" s="5"/>
      <c r="D4" s="5"/>
      <c r="E4" s="5"/>
      <c r="F4" s="5"/>
      <c r="G4" s="5"/>
      <c r="H4" s="5"/>
    </row>
    <row r="5" spans="1:8" s="18" customFormat="1" ht="15" customHeight="1" x14ac:dyDescent="0.35">
      <c r="A5" s="11" t="s">
        <v>346</v>
      </c>
      <c r="B5" s="5"/>
      <c r="C5" s="17" t="s">
        <v>187</v>
      </c>
      <c r="D5" s="16" t="s">
        <v>184</v>
      </c>
      <c r="E5" s="16" t="s">
        <v>182</v>
      </c>
      <c r="F5" s="16" t="s">
        <v>180</v>
      </c>
      <c r="G5" s="16" t="s">
        <v>178</v>
      </c>
      <c r="H5" s="16" t="s">
        <v>176</v>
      </c>
    </row>
    <row r="6" spans="1:8" s="18" customFormat="1" ht="15" customHeight="1" x14ac:dyDescent="0.35">
      <c r="A6" s="11" t="s">
        <v>345</v>
      </c>
      <c r="B6" s="5"/>
      <c r="C6" s="17" t="s">
        <v>186</v>
      </c>
      <c r="D6" s="16">
        <v>50</v>
      </c>
      <c r="E6" s="16">
        <v>100</v>
      </c>
      <c r="F6" s="16">
        <v>40</v>
      </c>
      <c r="G6" s="16">
        <v>50</v>
      </c>
      <c r="H6" s="16">
        <v>20</v>
      </c>
    </row>
    <row r="7" spans="1:8" s="18" customFormat="1" ht="15" customHeight="1" x14ac:dyDescent="0.35">
      <c r="A7" s="11" t="s">
        <v>344</v>
      </c>
      <c r="B7" s="5"/>
      <c r="C7" s="5"/>
      <c r="D7" s="5"/>
      <c r="E7" s="5"/>
      <c r="F7" s="5"/>
      <c r="G7" s="5"/>
      <c r="H7" s="5"/>
    </row>
    <row r="8" spans="1:8" s="18" customFormat="1" ht="15" customHeight="1" x14ac:dyDescent="0.35">
      <c r="A8" s="12" t="s">
        <v>343</v>
      </c>
      <c r="B8" s="5"/>
      <c r="C8" s="5"/>
      <c r="D8" s="5"/>
      <c r="E8" s="5"/>
      <c r="F8" s="5"/>
      <c r="G8" s="5"/>
      <c r="H8" s="5"/>
    </row>
    <row r="9" spans="1:8" s="18" customFormat="1" ht="15" customHeight="1" x14ac:dyDescent="0.35">
      <c r="A9" s="11" t="s">
        <v>342</v>
      </c>
      <c r="B9" s="5" t="s">
        <v>341</v>
      </c>
      <c r="C9" s="15"/>
      <c r="D9" s="5"/>
      <c r="E9" s="5"/>
      <c r="F9" s="5"/>
      <c r="G9" s="5"/>
      <c r="H9" s="5"/>
    </row>
    <row r="10" spans="1:8" s="18" customFormat="1" ht="15" customHeight="1" x14ac:dyDescent="0.35">
      <c r="A10" s="11"/>
      <c r="B10" s="5"/>
      <c r="C10" s="5"/>
      <c r="D10" s="5"/>
      <c r="E10" s="5"/>
      <c r="F10" s="5"/>
      <c r="G10" s="5"/>
      <c r="H10" s="5"/>
    </row>
    <row r="11" spans="1:8" s="18" customFormat="1" ht="15" customHeight="1" x14ac:dyDescent="0.35">
      <c r="A11" s="11"/>
      <c r="B11" s="5"/>
      <c r="C11" s="5"/>
      <c r="D11" s="5"/>
      <c r="E11" s="5"/>
      <c r="F11" s="5"/>
      <c r="G11" s="5"/>
      <c r="H11" s="5"/>
    </row>
    <row r="12" spans="1:8" s="18" customFormat="1" ht="15" customHeight="1" x14ac:dyDescent="0.35">
      <c r="A12" s="11"/>
      <c r="B12" s="5"/>
      <c r="C12" s="5"/>
      <c r="D12" s="5"/>
      <c r="E12" s="5"/>
      <c r="F12" s="5"/>
      <c r="G12" s="5"/>
      <c r="H12" s="5"/>
    </row>
    <row r="13" spans="1:8" s="18" customFormat="1" ht="15" customHeight="1" x14ac:dyDescent="0.35">
      <c r="A13" s="11"/>
      <c r="B13" s="5"/>
      <c r="C13" s="5"/>
      <c r="D13" s="5"/>
      <c r="E13" s="5"/>
      <c r="F13" s="5"/>
      <c r="G13" s="5"/>
      <c r="H13" s="5"/>
    </row>
    <row r="14" spans="1:8" s="18" customFormat="1" ht="15" customHeight="1" x14ac:dyDescent="0.35">
      <c r="A14" s="11"/>
      <c r="B14" s="5"/>
      <c r="C14" s="5"/>
      <c r="D14" s="5"/>
      <c r="E14" s="5"/>
      <c r="F14" s="5"/>
      <c r="G14" s="5"/>
      <c r="H14" s="5"/>
    </row>
    <row r="15" spans="1:8" s="18" customFormat="1" ht="15" customHeight="1" x14ac:dyDescent="0.35">
      <c r="A15" s="11"/>
      <c r="B15" s="5"/>
      <c r="C15" s="5"/>
      <c r="D15" s="5"/>
      <c r="E15" s="5"/>
      <c r="F15" s="5"/>
      <c r="G15" s="5"/>
      <c r="H15" s="5"/>
    </row>
    <row r="16" spans="1:8" s="18" customFormat="1" ht="15" customHeight="1" x14ac:dyDescent="0.35">
      <c r="A16" s="11"/>
      <c r="B16" s="5"/>
      <c r="C16" s="5"/>
      <c r="D16" s="5"/>
      <c r="E16" s="5"/>
      <c r="F16" s="5"/>
      <c r="G16" s="5"/>
      <c r="H16" s="5"/>
    </row>
    <row r="17" spans="1:8" s="18" customFormat="1" ht="15" customHeight="1" x14ac:dyDescent="0.35">
      <c r="A17" s="11"/>
      <c r="B17" s="5"/>
      <c r="C17" s="5"/>
      <c r="D17" s="5"/>
      <c r="E17" s="5"/>
      <c r="F17" s="5"/>
      <c r="G17" s="5"/>
      <c r="H17" s="5"/>
    </row>
    <row r="18" spans="1:8" s="18" customFormat="1" ht="15" customHeight="1" x14ac:dyDescent="0.35">
      <c r="A18" s="11"/>
      <c r="B18" s="5"/>
      <c r="C18" s="5"/>
      <c r="D18" s="5"/>
      <c r="E18" s="5"/>
      <c r="F18" s="5"/>
      <c r="G18" s="5"/>
      <c r="H18" s="5"/>
    </row>
    <row r="19" spans="1:8" s="18" customFormat="1" ht="15" customHeight="1" x14ac:dyDescent="0.35">
      <c r="A19" s="11"/>
      <c r="B19" s="5"/>
      <c r="C19" s="5"/>
      <c r="D19" s="5"/>
      <c r="E19" s="5"/>
      <c r="F19" s="5"/>
      <c r="G19" s="5"/>
      <c r="H19" s="5"/>
    </row>
    <row r="20" spans="1:8" s="18" customFormat="1" ht="15" customHeight="1" x14ac:dyDescent="0.35">
      <c r="A20" s="11"/>
      <c r="B20" s="5"/>
      <c r="C20" s="5"/>
      <c r="D20" s="5"/>
      <c r="E20" s="5"/>
      <c r="F20" s="5"/>
      <c r="G20" s="5"/>
      <c r="H20" s="5"/>
    </row>
    <row r="21" spans="1:8" s="18" customFormat="1" ht="15" customHeight="1" x14ac:dyDescent="0.35">
      <c r="A21" s="11"/>
      <c r="B21" s="5"/>
      <c r="C21" s="5"/>
      <c r="D21" s="5"/>
      <c r="E21" s="5"/>
      <c r="F21" s="5"/>
      <c r="G21" s="5"/>
      <c r="H21" s="5"/>
    </row>
    <row r="22" spans="1:8" s="18" customFormat="1" ht="15" customHeight="1" x14ac:dyDescent="0.35">
      <c r="A22" s="11"/>
      <c r="B22" s="5"/>
    </row>
    <row r="23" spans="1:8" s="18" customFormat="1" ht="15" customHeight="1" x14ac:dyDescent="0.35">
      <c r="A23" s="11"/>
      <c r="B23" s="5"/>
    </row>
    <row r="24" spans="1:8" s="18" customFormat="1" ht="15" customHeight="1" x14ac:dyDescent="0.35">
      <c r="A24" s="11"/>
      <c r="B24" s="5"/>
    </row>
    <row r="27" spans="1:8" ht="15" customHeight="1" x14ac:dyDescent="0.35">
      <c r="A27" s="11" t="s">
        <v>340</v>
      </c>
    </row>
    <row r="28" spans="1:8" ht="15" customHeight="1" x14ac:dyDescent="0.35">
      <c r="A28" s="11" t="s">
        <v>339</v>
      </c>
    </row>
    <row r="29" spans="1:8" ht="15" customHeight="1" x14ac:dyDescent="0.35">
      <c r="A29" s="11" t="s">
        <v>338</v>
      </c>
      <c r="C29" s="5"/>
      <c r="D29" s="5"/>
      <c r="E29" s="5"/>
      <c r="F29" s="5"/>
      <c r="G29" s="5"/>
    </row>
    <row r="30" spans="1:8" ht="15" customHeight="1" x14ac:dyDescent="0.35">
      <c r="A30" s="12" t="s">
        <v>337</v>
      </c>
      <c r="C30" s="5"/>
      <c r="D30" s="5"/>
      <c r="E30" s="5"/>
      <c r="F30" s="5"/>
      <c r="G30" s="5"/>
    </row>
    <row r="31" spans="1:8" ht="15" customHeight="1" x14ac:dyDescent="0.35">
      <c r="A31" s="11" t="s">
        <v>336</v>
      </c>
      <c r="C31" s="5"/>
      <c r="D31" s="5"/>
      <c r="E31" s="5"/>
      <c r="F31" s="5"/>
      <c r="G31" s="5"/>
    </row>
    <row r="32" spans="1:8" ht="15" customHeight="1" x14ac:dyDescent="0.35">
      <c r="A32" s="11" t="s">
        <v>335</v>
      </c>
      <c r="C32" s="5"/>
      <c r="D32" s="5"/>
      <c r="E32" s="5"/>
      <c r="F32" s="5"/>
      <c r="G32" s="5"/>
    </row>
    <row r="33" spans="1:8" ht="15" customHeight="1" x14ac:dyDescent="0.35">
      <c r="A33" s="11" t="s">
        <v>334</v>
      </c>
      <c r="C33" s="17" t="s">
        <v>333</v>
      </c>
      <c r="D33" s="16" t="s">
        <v>184</v>
      </c>
      <c r="E33" s="16" t="s">
        <v>182</v>
      </c>
      <c r="F33" s="16" t="s">
        <v>180</v>
      </c>
      <c r="G33" s="16" t="s">
        <v>178</v>
      </c>
      <c r="H33" s="16" t="s">
        <v>176</v>
      </c>
    </row>
    <row r="34" spans="1:8" ht="15" customHeight="1" x14ac:dyDescent="0.35">
      <c r="C34" s="17" t="s">
        <v>186</v>
      </c>
      <c r="D34" s="16">
        <v>50</v>
      </c>
      <c r="E34" s="16">
        <v>100</v>
      </c>
      <c r="F34" s="16">
        <v>40</v>
      </c>
      <c r="G34" s="16">
        <v>50</v>
      </c>
      <c r="H34" s="16">
        <v>20</v>
      </c>
    </row>
    <row r="35" spans="1:8" ht="15" customHeight="1" x14ac:dyDescent="0.35">
      <c r="C35" s="5"/>
      <c r="D35" s="5"/>
      <c r="E35" s="5"/>
      <c r="F35" s="5"/>
      <c r="G35" s="5"/>
      <c r="H35" s="5"/>
    </row>
    <row r="36" spans="1:8" ht="15" customHeight="1" x14ac:dyDescent="0.35">
      <c r="C36" s="5"/>
      <c r="D36" s="5"/>
      <c r="E36" s="5"/>
      <c r="F36" s="5"/>
      <c r="G36" s="5"/>
      <c r="H36" s="5"/>
    </row>
    <row r="37" spans="1:8" ht="15" customHeight="1" x14ac:dyDescent="0.35">
      <c r="C37" s="5"/>
      <c r="D37" s="5"/>
      <c r="E37" s="5"/>
      <c r="F37" s="5"/>
      <c r="G37" s="5"/>
      <c r="H37" s="5"/>
    </row>
    <row r="38" spans="1:8" ht="15" customHeight="1" x14ac:dyDescent="0.35">
      <c r="E38" s="5"/>
      <c r="F38" s="5"/>
      <c r="G38" s="5"/>
      <c r="H38" s="5"/>
    </row>
    <row r="39" spans="1:8" ht="15" customHeight="1" x14ac:dyDescent="0.35">
      <c r="E39" s="5"/>
      <c r="F39" s="5"/>
      <c r="G39" s="5"/>
      <c r="H39" s="5"/>
    </row>
    <row r="40" spans="1:8" ht="15" customHeight="1" x14ac:dyDescent="0.35">
      <c r="C40" s="15"/>
      <c r="D40" s="15"/>
      <c r="E40" s="5"/>
      <c r="F40" s="5"/>
      <c r="G40" s="5"/>
      <c r="H40" s="5"/>
    </row>
    <row r="41" spans="1:8" ht="15" customHeight="1" x14ac:dyDescent="0.35">
      <c r="C41" s="15"/>
      <c r="D41" s="15"/>
      <c r="E41" s="5"/>
      <c r="F41" s="5"/>
      <c r="G41" s="5"/>
      <c r="H41" s="5"/>
    </row>
    <row r="42" spans="1:8" ht="15" customHeight="1" x14ac:dyDescent="0.35">
      <c r="C42" s="15"/>
      <c r="D42" s="15"/>
      <c r="E42" s="5"/>
      <c r="F42" s="5"/>
      <c r="G42" s="5"/>
      <c r="H42" s="5"/>
    </row>
    <row r="43" spans="1:8" ht="15" customHeight="1" x14ac:dyDescent="0.35">
      <c r="C43" s="15"/>
      <c r="D43" s="15"/>
      <c r="E43" s="5"/>
      <c r="F43" s="5"/>
      <c r="G43" s="5"/>
      <c r="H43" s="5"/>
    </row>
    <row r="44" spans="1:8" ht="15" customHeight="1" x14ac:dyDescent="0.35">
      <c r="C44" s="15"/>
      <c r="D44" s="15"/>
      <c r="E44" s="5"/>
      <c r="F44" s="5"/>
      <c r="G44" s="5"/>
      <c r="H44" s="5"/>
    </row>
    <row r="45" spans="1:8" ht="15" customHeight="1" x14ac:dyDescent="0.35">
      <c r="C45" s="15"/>
      <c r="D45" s="15"/>
      <c r="E45" s="5"/>
      <c r="F45" s="5"/>
      <c r="G45" s="5"/>
      <c r="H45" s="5"/>
    </row>
    <row r="46" spans="1:8" ht="15" customHeight="1" x14ac:dyDescent="0.35">
      <c r="C46" s="5"/>
      <c r="D46" s="5"/>
      <c r="E46" s="5"/>
      <c r="F46" s="5"/>
      <c r="G46" s="5"/>
      <c r="H46" s="5"/>
    </row>
    <row r="47" spans="1:8" ht="15" customHeight="1" x14ac:dyDescent="0.35">
      <c r="C47" s="5"/>
      <c r="D47" s="5"/>
      <c r="E47" s="5"/>
      <c r="F47" s="5"/>
      <c r="G47" s="5"/>
      <c r="H47" s="5"/>
    </row>
    <row r="48" spans="1:8" ht="15" customHeight="1" x14ac:dyDescent="0.35">
      <c r="C48" s="5"/>
      <c r="D48" s="5"/>
      <c r="E48" s="5"/>
      <c r="F48" s="5"/>
      <c r="G48" s="5"/>
      <c r="H48" s="5"/>
    </row>
    <row r="49" spans="1:8" ht="15" customHeight="1" x14ac:dyDescent="0.35">
      <c r="C49" s="5"/>
      <c r="D49" s="5"/>
      <c r="E49" s="5"/>
      <c r="F49" s="5"/>
      <c r="G49" s="5"/>
      <c r="H49" s="5"/>
    </row>
    <row r="50" spans="1:8" ht="15" customHeight="1" x14ac:dyDescent="0.35">
      <c r="C50" s="5"/>
      <c r="D50" s="5"/>
      <c r="E50" s="5"/>
      <c r="F50" s="5"/>
      <c r="G50" s="5"/>
      <c r="H50" s="5"/>
    </row>
    <row r="51" spans="1:8" ht="15" customHeight="1" x14ac:dyDescent="0.35">
      <c r="C51" s="5"/>
      <c r="D51" s="5"/>
      <c r="E51" s="5"/>
      <c r="F51" s="5"/>
      <c r="G51" s="5"/>
      <c r="H51" s="5"/>
    </row>
    <row r="52" spans="1:8" ht="15" customHeight="1" x14ac:dyDescent="0.35">
      <c r="C52" s="5"/>
      <c r="D52" s="5"/>
      <c r="E52" s="5"/>
      <c r="F52" s="5"/>
      <c r="G52" s="5"/>
      <c r="H52" s="5"/>
    </row>
    <row r="53" spans="1:8" ht="15" customHeight="1" x14ac:dyDescent="0.35">
      <c r="C53" s="5"/>
      <c r="D53" s="5"/>
      <c r="E53" s="5"/>
      <c r="F53" s="5"/>
      <c r="G53" s="5"/>
      <c r="H53" s="5"/>
    </row>
    <row r="54" spans="1:8" ht="15" customHeight="1" x14ac:dyDescent="0.35">
      <c r="C54" s="5"/>
      <c r="D54" s="5"/>
      <c r="E54" s="5"/>
      <c r="F54" s="5"/>
      <c r="G54" s="5"/>
      <c r="H54" s="5"/>
    </row>
    <row r="55" spans="1:8" ht="15" customHeight="1" x14ac:dyDescent="0.35">
      <c r="C55" s="5"/>
      <c r="D55" s="5"/>
      <c r="E55" s="5"/>
      <c r="F55" s="5"/>
      <c r="G55" s="5"/>
      <c r="H55" s="5"/>
    </row>
    <row r="56" spans="1:8" ht="15" customHeight="1" x14ac:dyDescent="0.35">
      <c r="C56" s="5"/>
      <c r="D56" s="5"/>
      <c r="E56" s="5"/>
      <c r="F56" s="5"/>
      <c r="G56" s="5"/>
      <c r="H56" s="5"/>
    </row>
    <row r="57" spans="1:8" ht="15" customHeight="1" x14ac:dyDescent="0.35">
      <c r="A57" s="11" t="s">
        <v>332</v>
      </c>
      <c r="C57" s="5"/>
      <c r="D57" s="5"/>
      <c r="E57" s="5"/>
      <c r="F57" s="5"/>
      <c r="G57" s="5"/>
      <c r="H57" s="5"/>
    </row>
    <row r="58" spans="1:8" ht="15" customHeight="1" x14ac:dyDescent="0.35">
      <c r="A58" s="11" t="s">
        <v>331</v>
      </c>
      <c r="C58" s="5"/>
      <c r="D58" s="5"/>
      <c r="E58" s="5"/>
      <c r="F58" s="5"/>
      <c r="G58" s="5"/>
      <c r="H58" s="5"/>
    </row>
    <row r="59" spans="1:8" ht="15" customHeight="1" x14ac:dyDescent="0.35">
      <c r="A59" s="11" t="s">
        <v>330</v>
      </c>
      <c r="C59" s="5"/>
      <c r="D59" s="5"/>
      <c r="E59" s="5"/>
      <c r="F59" s="5"/>
      <c r="G59" s="5"/>
      <c r="H59" s="5"/>
    </row>
    <row r="60" spans="1:8" ht="15" customHeight="1" x14ac:dyDescent="0.35">
      <c r="A60" s="11" t="s">
        <v>329</v>
      </c>
      <c r="C60" s="5"/>
      <c r="D60" s="5"/>
      <c r="E60" s="5"/>
      <c r="F60" s="5"/>
      <c r="G60" s="5"/>
      <c r="H60" s="5"/>
    </row>
    <row r="61" spans="1:8" ht="15" customHeight="1" x14ac:dyDescent="0.35">
      <c r="A61" s="11" t="s">
        <v>328</v>
      </c>
      <c r="C61" s="5"/>
      <c r="D61" s="5"/>
      <c r="E61" s="5"/>
      <c r="F61" s="5"/>
      <c r="G61" s="5"/>
      <c r="H61" s="5"/>
    </row>
    <row r="62" spans="1:8" ht="15" customHeight="1" x14ac:dyDescent="0.35">
      <c r="A62" s="11" t="s">
        <v>327</v>
      </c>
    </row>
    <row r="69" spans="1:8" ht="15" customHeight="1" x14ac:dyDescent="0.35">
      <c r="C69" s="5"/>
      <c r="D69" s="5"/>
      <c r="E69" s="5"/>
      <c r="F69" s="5"/>
      <c r="G69" s="5"/>
      <c r="H69" s="5"/>
    </row>
    <row r="70" spans="1:8" ht="15" customHeight="1" x14ac:dyDescent="0.35">
      <c r="C70" s="5"/>
      <c r="D70" s="5"/>
      <c r="E70" s="5"/>
      <c r="F70" s="5"/>
      <c r="G70" s="5"/>
      <c r="H70" s="5"/>
    </row>
    <row r="71" spans="1:8" ht="15" customHeight="1" x14ac:dyDescent="0.35">
      <c r="C71" s="5"/>
      <c r="D71" s="5"/>
      <c r="E71" s="5"/>
      <c r="F71" s="5"/>
      <c r="G71" s="5"/>
      <c r="H71" s="5"/>
    </row>
    <row r="72" spans="1:8" ht="15" customHeight="1" x14ac:dyDescent="0.35">
      <c r="C72" s="5"/>
      <c r="D72" s="5"/>
      <c r="E72" s="5"/>
      <c r="F72" s="5"/>
      <c r="G72" s="5"/>
      <c r="H72" s="5"/>
    </row>
    <row r="73" spans="1:8" ht="15" customHeight="1" x14ac:dyDescent="0.35">
      <c r="C73" s="5"/>
      <c r="D73" s="5"/>
      <c r="E73" s="5"/>
      <c r="F73" s="5"/>
      <c r="G73" s="5"/>
      <c r="H73" s="5"/>
    </row>
    <row r="74" spans="1:8" ht="15" customHeight="1" x14ac:dyDescent="0.35">
      <c r="C74" s="5"/>
      <c r="D74" s="5"/>
      <c r="E74" s="5"/>
      <c r="F74" s="5"/>
      <c r="G74" s="5"/>
      <c r="H74" s="5"/>
    </row>
    <row r="75" spans="1:8" ht="15" customHeight="1" x14ac:dyDescent="0.35">
      <c r="A75" s="11" t="s">
        <v>172</v>
      </c>
      <c r="C75" s="5"/>
      <c r="D75" s="5"/>
      <c r="E75" s="5"/>
      <c r="F75" s="5"/>
      <c r="G75" s="5"/>
      <c r="H75" s="5"/>
    </row>
    <row r="76" spans="1:8" ht="15" customHeight="1" x14ac:dyDescent="0.35">
      <c r="A76" s="22" t="s">
        <v>326</v>
      </c>
      <c r="C76" s="5"/>
      <c r="D76" s="5"/>
      <c r="E76" s="5"/>
      <c r="F76" s="5"/>
      <c r="G76" s="5"/>
      <c r="H76" s="5"/>
    </row>
    <row r="77" spans="1:8" ht="15" customHeight="1" x14ac:dyDescent="0.35">
      <c r="A77" s="22" t="s">
        <v>325</v>
      </c>
    </row>
    <row r="78" spans="1:8" ht="15" customHeight="1" x14ac:dyDescent="0.35">
      <c r="A78" s="22" t="s">
        <v>324</v>
      </c>
    </row>
    <row r="79" spans="1:8" ht="15" customHeight="1" x14ac:dyDescent="0.35">
      <c r="A79" s="11" t="s">
        <v>167</v>
      </c>
    </row>
  </sheetData>
  <phoneticPr fontId="2"/>
  <hyperlinks>
    <hyperlink ref="A78" r:id="rId1" tooltip="配列数式の作成について Web を参照するときに選択します" xr:uid="{00000000-0004-0000-0400-000000000000}"/>
    <hyperlink ref="A77" r:id="rId2" tooltip="TRANSPOSE 関数について Web を参照するときに選択します" xr:uid="{00000000-0004-0000-0400-000001000000}"/>
    <hyperlink ref="A76" r:id="rId3" tooltip="転置 (行と列のデータの入れ替え) について Web を参照するときに選択します" xr:uid="{00000000-0004-0000-0400-000002000000}"/>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8"/>
  <sheetViews>
    <sheetView showGridLines="0" zoomScaleNormal="100" zoomScalePageLayoutView="125" workbookViewId="0"/>
  </sheetViews>
  <sheetFormatPr defaultColWidth="10" defaultRowHeight="15" customHeight="1" x14ac:dyDescent="0.35"/>
  <cols>
    <col min="1" max="1" width="14.33203125" style="11" customWidth="1"/>
    <col min="2" max="2" width="69.5" style="5" customWidth="1"/>
    <col min="3" max="3" width="17.08203125" style="10" customWidth="1"/>
    <col min="4" max="4" width="14.25" style="10" customWidth="1"/>
    <col min="5" max="5" width="9.33203125" style="10" customWidth="1"/>
    <col min="6" max="6" width="10.5" style="10" customWidth="1"/>
    <col min="7" max="7" width="12.25" style="10" customWidth="1"/>
    <col min="8" max="16384" width="10" style="10"/>
  </cols>
  <sheetData>
    <row r="1" spans="1:7" ht="60" customHeight="1" x14ac:dyDescent="0.35">
      <c r="A1" s="11" t="s">
        <v>390</v>
      </c>
      <c r="C1" s="5"/>
      <c r="D1" s="5"/>
      <c r="E1" s="5"/>
      <c r="F1" s="5"/>
      <c r="G1" s="5"/>
    </row>
    <row r="2" spans="1:7" ht="15" customHeight="1" x14ac:dyDescent="0.35">
      <c r="A2" s="11" t="s">
        <v>389</v>
      </c>
    </row>
    <row r="3" spans="1:7" ht="15" customHeight="1" x14ac:dyDescent="0.35">
      <c r="A3" s="11" t="s">
        <v>388</v>
      </c>
      <c r="C3" s="5"/>
      <c r="D3" s="5"/>
      <c r="E3" s="5"/>
      <c r="F3" s="5"/>
      <c r="G3" s="5"/>
    </row>
    <row r="4" spans="1:7" ht="15" customHeight="1" x14ac:dyDescent="0.35">
      <c r="A4" s="11" t="s">
        <v>387</v>
      </c>
      <c r="C4" s="5"/>
      <c r="D4" s="5"/>
      <c r="E4" s="5"/>
      <c r="F4" s="5"/>
      <c r="G4" s="5"/>
    </row>
    <row r="5" spans="1:7" s="18" customFormat="1" ht="15" customHeight="1" x14ac:dyDescent="0.35">
      <c r="A5" s="11" t="s">
        <v>386</v>
      </c>
      <c r="B5" s="5"/>
      <c r="C5" s="17" t="s">
        <v>246</v>
      </c>
      <c r="D5" s="17" t="s">
        <v>245</v>
      </c>
      <c r="E5" s="17" t="s">
        <v>385</v>
      </c>
      <c r="F5" s="17" t="s">
        <v>384</v>
      </c>
      <c r="G5" s="17" t="s">
        <v>383</v>
      </c>
    </row>
    <row r="6" spans="1:7" s="18" customFormat="1" ht="15" customHeight="1" x14ac:dyDescent="0.35">
      <c r="A6" s="11" t="s">
        <v>382</v>
      </c>
      <c r="B6" s="5"/>
      <c r="C6" s="16" t="s">
        <v>231</v>
      </c>
      <c r="D6" s="16" t="s">
        <v>229</v>
      </c>
      <c r="E6" s="44">
        <v>90000</v>
      </c>
      <c r="F6" s="44">
        <v>110000</v>
      </c>
      <c r="G6" s="44">
        <v>120000</v>
      </c>
    </row>
    <row r="7" spans="1:7" s="18" customFormat="1" ht="15" customHeight="1" x14ac:dyDescent="0.35">
      <c r="A7" s="11" t="s">
        <v>381</v>
      </c>
      <c r="B7" s="5"/>
      <c r="C7" s="5" t="s">
        <v>376</v>
      </c>
      <c r="D7" s="5" t="s">
        <v>380</v>
      </c>
      <c r="E7" s="43">
        <v>25000</v>
      </c>
      <c r="F7" s="43">
        <v>80000</v>
      </c>
      <c r="G7" s="43">
        <v>120000</v>
      </c>
    </row>
    <row r="8" spans="1:7" s="18" customFormat="1" ht="15" customHeight="1" x14ac:dyDescent="0.35">
      <c r="A8" s="11" t="s">
        <v>379</v>
      </c>
      <c r="B8" s="5"/>
      <c r="C8" s="16" t="s">
        <v>242</v>
      </c>
      <c r="D8" s="16" t="s">
        <v>208</v>
      </c>
      <c r="E8" s="44">
        <v>10000</v>
      </c>
      <c r="F8" s="44">
        <v>30000</v>
      </c>
      <c r="G8" s="44">
        <v>40000</v>
      </c>
    </row>
    <row r="9" spans="1:7" s="18" customFormat="1" ht="15" customHeight="1" x14ac:dyDescent="0.35">
      <c r="A9" s="11"/>
      <c r="B9" s="5"/>
      <c r="C9" s="5" t="s">
        <v>242</v>
      </c>
      <c r="D9" s="5" t="s">
        <v>378</v>
      </c>
      <c r="E9" s="43">
        <v>30000</v>
      </c>
      <c r="F9" s="43">
        <v>80000</v>
      </c>
      <c r="G9" s="43">
        <v>30000</v>
      </c>
    </row>
    <row r="10" spans="1:7" s="18" customFormat="1" ht="15" customHeight="1" x14ac:dyDescent="0.35">
      <c r="A10" s="11"/>
      <c r="B10" s="5"/>
      <c r="C10" s="16" t="s">
        <v>375</v>
      </c>
      <c r="D10" s="16" t="s">
        <v>377</v>
      </c>
      <c r="E10" s="44">
        <v>90000</v>
      </c>
      <c r="F10" s="44">
        <v>35000</v>
      </c>
      <c r="G10" s="44">
        <v>25000</v>
      </c>
    </row>
    <row r="11" spans="1:7" s="18" customFormat="1" ht="15" customHeight="1" x14ac:dyDescent="0.35">
      <c r="A11" s="11"/>
      <c r="B11" s="5"/>
      <c r="C11" s="5" t="s">
        <v>231</v>
      </c>
      <c r="D11" s="5" t="s">
        <v>227</v>
      </c>
      <c r="E11" s="43">
        <v>75000</v>
      </c>
      <c r="F11" s="43">
        <v>82000</v>
      </c>
      <c r="G11" s="43">
        <v>2000000</v>
      </c>
    </row>
    <row r="12" spans="1:7" s="18" customFormat="1" ht="15" customHeight="1" x14ac:dyDescent="0.35">
      <c r="A12" s="11"/>
      <c r="B12" s="5"/>
      <c r="C12" s="45" t="s">
        <v>376</v>
      </c>
      <c r="D12" s="45" t="s">
        <v>184</v>
      </c>
      <c r="E12" s="44">
        <v>30000</v>
      </c>
      <c r="F12" s="44">
        <v>15000</v>
      </c>
      <c r="G12" s="44">
        <v>20000</v>
      </c>
    </row>
    <row r="13" spans="1:7" s="18" customFormat="1" ht="15" customHeight="1" x14ac:dyDescent="0.35">
      <c r="A13" s="11"/>
      <c r="B13" s="5"/>
      <c r="C13" s="5" t="s">
        <v>375</v>
      </c>
      <c r="D13" s="5" t="s">
        <v>374</v>
      </c>
      <c r="E13" s="43">
        <v>80000</v>
      </c>
      <c r="F13" s="43">
        <v>40000</v>
      </c>
      <c r="G13" s="43">
        <v>20000</v>
      </c>
    </row>
    <row r="14" spans="1:7" s="18" customFormat="1" ht="15" customHeight="1" x14ac:dyDescent="0.35">
      <c r="A14" s="11"/>
      <c r="B14" s="5"/>
      <c r="C14" s="5"/>
      <c r="D14" s="5"/>
      <c r="E14" s="5"/>
      <c r="F14" s="5"/>
      <c r="G14" s="5"/>
    </row>
    <row r="15" spans="1:7" s="18" customFormat="1" ht="15" customHeight="1" x14ac:dyDescent="0.35">
      <c r="A15" s="11"/>
      <c r="B15" s="5"/>
      <c r="C15" s="5"/>
      <c r="D15" s="5"/>
      <c r="E15" s="5"/>
      <c r="F15" s="5"/>
      <c r="G15" s="5"/>
    </row>
    <row r="16" spans="1:7" s="18" customFormat="1" ht="15" customHeight="1" x14ac:dyDescent="0.35">
      <c r="A16" s="11"/>
      <c r="B16" s="5"/>
      <c r="C16" s="5"/>
      <c r="D16" s="5"/>
      <c r="E16" s="5"/>
      <c r="F16" s="5"/>
      <c r="G16" s="5"/>
    </row>
    <row r="17" spans="1:7" s="18" customFormat="1" ht="15" customHeight="1" x14ac:dyDescent="0.35">
      <c r="A17" s="11"/>
      <c r="B17" s="5"/>
      <c r="C17" s="5"/>
      <c r="D17" s="5"/>
      <c r="E17" s="5"/>
      <c r="F17" s="5"/>
      <c r="G17" s="5"/>
    </row>
    <row r="18" spans="1:7" s="18" customFormat="1" ht="15" customHeight="1" x14ac:dyDescent="0.35">
      <c r="A18" s="11"/>
      <c r="B18" s="5"/>
      <c r="C18" s="5"/>
      <c r="D18" s="5"/>
      <c r="E18" s="5"/>
      <c r="F18" s="5"/>
      <c r="G18" s="5"/>
    </row>
    <row r="19" spans="1:7" s="18" customFormat="1" ht="15" customHeight="1" x14ac:dyDescent="0.35">
      <c r="A19" s="11"/>
      <c r="B19" s="5"/>
      <c r="C19" s="5"/>
      <c r="D19" s="5"/>
      <c r="E19" s="5"/>
      <c r="F19" s="5"/>
      <c r="G19" s="5"/>
    </row>
    <row r="20" spans="1:7" s="18" customFormat="1" ht="15" customHeight="1" x14ac:dyDescent="0.35">
      <c r="A20" s="11"/>
      <c r="B20" s="5"/>
      <c r="C20" s="5"/>
      <c r="D20" s="5"/>
      <c r="E20" s="5"/>
      <c r="F20" s="5"/>
      <c r="G20" s="5"/>
    </row>
    <row r="21" spans="1:7" s="18" customFormat="1" ht="15" customHeight="1" x14ac:dyDescent="0.35">
      <c r="A21" s="11"/>
      <c r="B21" s="5"/>
      <c r="C21" s="5"/>
      <c r="D21" s="5"/>
      <c r="E21" s="5"/>
      <c r="F21" s="5"/>
      <c r="G21" s="5"/>
    </row>
    <row r="22" spans="1:7" s="18" customFormat="1" ht="15" customHeight="1" x14ac:dyDescent="0.35">
      <c r="A22" s="11"/>
      <c r="B22" s="5"/>
    </row>
    <row r="23" spans="1:7" s="18" customFormat="1" ht="15" customHeight="1" x14ac:dyDescent="0.35">
      <c r="A23" s="11"/>
      <c r="B23" s="5"/>
    </row>
    <row r="24" spans="1:7" s="18" customFormat="1" ht="15" customHeight="1" x14ac:dyDescent="0.35">
      <c r="A24" s="11"/>
      <c r="B24" s="5"/>
    </row>
    <row r="27" spans="1:7" ht="15" customHeight="1" x14ac:dyDescent="0.35">
      <c r="C27" s="5"/>
      <c r="D27" s="5"/>
      <c r="E27" s="5"/>
      <c r="F27" s="5"/>
      <c r="G27" s="5"/>
    </row>
    <row r="28" spans="1:7" ht="15" customHeight="1" x14ac:dyDescent="0.35">
      <c r="C28" s="5"/>
      <c r="D28" s="5"/>
      <c r="E28" s="5"/>
      <c r="F28" s="5"/>
      <c r="G28" s="5"/>
    </row>
    <row r="29" spans="1:7" ht="15" customHeight="1" x14ac:dyDescent="0.35">
      <c r="C29" s="5"/>
      <c r="D29" s="5"/>
      <c r="E29" s="5"/>
      <c r="F29" s="5"/>
      <c r="G29" s="5"/>
    </row>
    <row r="30" spans="1:7" ht="15" customHeight="1" x14ac:dyDescent="0.35">
      <c r="C30" s="5"/>
      <c r="D30" s="5"/>
      <c r="E30" s="5"/>
      <c r="F30" s="5"/>
      <c r="G30" s="5"/>
    </row>
    <row r="31" spans="1:7" ht="15" customHeight="1" x14ac:dyDescent="0.35">
      <c r="A31" s="11" t="s">
        <v>373</v>
      </c>
      <c r="C31" s="41" t="s">
        <v>363</v>
      </c>
      <c r="D31" s="41" t="s">
        <v>362</v>
      </c>
      <c r="E31" s="41" t="s">
        <v>361</v>
      </c>
      <c r="F31" s="41" t="s">
        <v>360</v>
      </c>
      <c r="G31" s="5"/>
    </row>
    <row r="32" spans="1:7" ht="15" customHeight="1" x14ac:dyDescent="0.55000000000000004">
      <c r="A32" s="11" t="s">
        <v>372</v>
      </c>
      <c r="C32" s="40">
        <f ca="1">TODAY()-2</f>
        <v>44618</v>
      </c>
      <c r="D32" s="39" t="s">
        <v>358</v>
      </c>
      <c r="E32" s="38">
        <v>21</v>
      </c>
      <c r="F32" s="42">
        <v>3820</v>
      </c>
      <c r="G32" s="5"/>
    </row>
    <row r="33" spans="1:7" ht="15" customHeight="1" x14ac:dyDescent="0.55000000000000004">
      <c r="A33" s="11" t="s">
        <v>371</v>
      </c>
      <c r="C33" s="40">
        <f ca="1">TODAY()-3</f>
        <v>44617</v>
      </c>
      <c r="D33" s="39" t="s">
        <v>357</v>
      </c>
      <c r="E33" s="38">
        <v>62</v>
      </c>
      <c r="F33" s="38">
        <v>2112</v>
      </c>
      <c r="G33" s="5"/>
    </row>
    <row r="34" spans="1:7" ht="15" customHeight="1" x14ac:dyDescent="0.55000000000000004">
      <c r="A34" s="11" t="s">
        <v>370</v>
      </c>
      <c r="C34" s="40">
        <f ca="1">TODAY()-6</f>
        <v>44614</v>
      </c>
      <c r="D34" s="39" t="s">
        <v>355</v>
      </c>
      <c r="E34" s="38">
        <v>25</v>
      </c>
      <c r="F34" s="38">
        <v>1611</v>
      </c>
      <c r="G34" s="5"/>
    </row>
    <row r="35" spans="1:7" ht="15" customHeight="1" x14ac:dyDescent="0.55000000000000004">
      <c r="A35" s="11" t="s">
        <v>369</v>
      </c>
      <c r="C35" s="40">
        <f ca="1">TODAY()</f>
        <v>44620</v>
      </c>
      <c r="D35" s="39" t="s">
        <v>356</v>
      </c>
      <c r="E35" s="38">
        <v>30</v>
      </c>
      <c r="F35" s="42">
        <v>3085</v>
      </c>
      <c r="G35" s="5"/>
    </row>
    <row r="36" spans="1:7" ht="15" customHeight="1" x14ac:dyDescent="0.55000000000000004">
      <c r="A36" s="12" t="s">
        <v>368</v>
      </c>
      <c r="C36" s="40">
        <f ca="1">TODAY()-4</f>
        <v>44616</v>
      </c>
      <c r="D36" s="39" t="s">
        <v>353</v>
      </c>
      <c r="E36" s="38">
        <v>69</v>
      </c>
      <c r="F36" s="38">
        <v>528</v>
      </c>
      <c r="G36" s="5"/>
    </row>
    <row r="37" spans="1:7" ht="15" customHeight="1" x14ac:dyDescent="0.55000000000000004">
      <c r="A37" s="11" t="s">
        <v>367</v>
      </c>
      <c r="C37" s="40">
        <f ca="1">TODAY()-5</f>
        <v>44615</v>
      </c>
      <c r="D37" s="39" t="s">
        <v>354</v>
      </c>
      <c r="E37" s="38">
        <v>45</v>
      </c>
      <c r="F37" s="42">
        <v>5050</v>
      </c>
      <c r="G37" s="5"/>
    </row>
    <row r="38" spans="1:7" ht="15" customHeight="1" x14ac:dyDescent="0.35">
      <c r="C38" s="5"/>
      <c r="D38" s="5"/>
      <c r="E38" s="5"/>
      <c r="F38" s="5"/>
      <c r="G38" s="5"/>
    </row>
    <row r="39" spans="1:7" ht="15" customHeight="1" x14ac:dyDescent="0.35">
      <c r="C39" s="5"/>
      <c r="D39" s="5"/>
      <c r="E39" s="5"/>
      <c r="F39" s="5"/>
      <c r="G39" s="5"/>
    </row>
    <row r="40" spans="1:7" ht="15" customHeight="1" x14ac:dyDescent="0.35">
      <c r="C40" s="5"/>
      <c r="D40" s="5"/>
      <c r="E40" s="5"/>
      <c r="F40" s="5"/>
      <c r="G40" s="5"/>
    </row>
    <row r="41" spans="1:7" ht="15" customHeight="1" x14ac:dyDescent="0.35">
      <c r="C41" s="5"/>
      <c r="D41" s="5"/>
      <c r="E41" s="5"/>
      <c r="F41" s="5"/>
      <c r="G41" s="5"/>
    </row>
    <row r="42" spans="1:7" ht="15" customHeight="1" x14ac:dyDescent="0.35">
      <c r="C42" s="5"/>
      <c r="D42" s="5"/>
      <c r="E42" s="5"/>
      <c r="F42" s="5"/>
      <c r="G42" s="5"/>
    </row>
    <row r="43" spans="1:7" ht="15" customHeight="1" x14ac:dyDescent="0.35">
      <c r="C43" s="5"/>
      <c r="D43" s="5"/>
      <c r="E43" s="5"/>
      <c r="F43" s="5"/>
      <c r="G43" s="5"/>
    </row>
    <row r="44" spans="1:7" ht="15" customHeight="1" x14ac:dyDescent="0.35">
      <c r="C44" s="5"/>
      <c r="D44" s="5"/>
      <c r="E44" s="5"/>
      <c r="F44" s="5"/>
      <c r="G44" s="5"/>
    </row>
    <row r="45" spans="1:7" ht="15" customHeight="1" x14ac:dyDescent="0.35">
      <c r="C45" s="5"/>
      <c r="D45" s="5"/>
      <c r="E45" s="5"/>
      <c r="F45" s="5"/>
      <c r="G45" s="5"/>
    </row>
    <row r="46" spans="1:7" ht="15" customHeight="1" x14ac:dyDescent="0.35">
      <c r="C46" s="5"/>
      <c r="D46" s="5"/>
      <c r="E46" s="5"/>
      <c r="F46" s="5"/>
      <c r="G46" s="5"/>
    </row>
    <row r="47" spans="1:7" ht="15" customHeight="1" x14ac:dyDescent="0.35">
      <c r="A47" s="11" t="s">
        <v>366</v>
      </c>
      <c r="C47" s="5"/>
      <c r="D47" s="5"/>
      <c r="E47" s="5"/>
      <c r="F47" s="5"/>
      <c r="G47" s="5"/>
    </row>
    <row r="48" spans="1:7" ht="15" customHeight="1" x14ac:dyDescent="0.35">
      <c r="A48" s="11" t="s">
        <v>365</v>
      </c>
      <c r="C48" s="5"/>
      <c r="D48" s="5"/>
      <c r="E48" s="5"/>
      <c r="F48" s="5"/>
      <c r="G48" s="5"/>
    </row>
    <row r="49" spans="1:7" ht="15" customHeight="1" x14ac:dyDescent="0.35">
      <c r="A49" s="11" t="s">
        <v>364</v>
      </c>
      <c r="C49" s="41" t="s">
        <v>363</v>
      </c>
      <c r="D49" s="41" t="s">
        <v>362</v>
      </c>
      <c r="E49" s="41" t="s">
        <v>361</v>
      </c>
      <c r="F49" s="41" t="s">
        <v>360</v>
      </c>
      <c r="G49" s="5"/>
    </row>
    <row r="50" spans="1:7" ht="15" customHeight="1" x14ac:dyDescent="0.55000000000000004">
      <c r="A50" s="11" t="s">
        <v>359</v>
      </c>
      <c r="C50" s="40">
        <f ca="1">TODAY()-2</f>
        <v>44618</v>
      </c>
      <c r="D50" s="39" t="s">
        <v>358</v>
      </c>
      <c r="E50" s="38">
        <v>21</v>
      </c>
      <c r="F50" s="38">
        <v>3820</v>
      </c>
      <c r="G50" s="5"/>
    </row>
    <row r="51" spans="1:7" ht="15" customHeight="1" x14ac:dyDescent="0.55000000000000004">
      <c r="A51" s="11" t="s">
        <v>247</v>
      </c>
      <c r="C51" s="40">
        <f ca="1">TODAY()-3</f>
        <v>44617</v>
      </c>
      <c r="D51" s="39" t="s">
        <v>357</v>
      </c>
      <c r="E51" s="38">
        <v>62</v>
      </c>
      <c r="F51" s="38">
        <v>2112</v>
      </c>
      <c r="G51" s="5"/>
    </row>
    <row r="52" spans="1:7" ht="15" customHeight="1" x14ac:dyDescent="0.55000000000000004">
      <c r="C52" s="40">
        <f ca="1">TODAY()</f>
        <v>44620</v>
      </c>
      <c r="D52" s="39" t="s">
        <v>356</v>
      </c>
      <c r="E52" s="38">
        <v>30</v>
      </c>
      <c r="F52" s="38">
        <v>3085</v>
      </c>
      <c r="G52" s="5"/>
    </row>
    <row r="53" spans="1:7" ht="15" customHeight="1" x14ac:dyDescent="0.55000000000000004">
      <c r="C53" s="40">
        <f ca="1">TODAY()-6</f>
        <v>44614</v>
      </c>
      <c r="D53" s="39" t="s">
        <v>355</v>
      </c>
      <c r="E53" s="38">
        <v>25</v>
      </c>
      <c r="F53" s="38">
        <v>1611</v>
      </c>
      <c r="G53" s="5"/>
    </row>
    <row r="54" spans="1:7" ht="15" customHeight="1" x14ac:dyDescent="0.55000000000000004">
      <c r="C54" s="40">
        <f ca="1">TODAY()-5</f>
        <v>44615</v>
      </c>
      <c r="D54" s="39" t="s">
        <v>354</v>
      </c>
      <c r="E54" s="38">
        <v>45</v>
      </c>
      <c r="F54" s="38">
        <v>5050</v>
      </c>
      <c r="G54" s="5"/>
    </row>
    <row r="55" spans="1:7" ht="15" customHeight="1" x14ac:dyDescent="0.55000000000000004">
      <c r="C55" s="40">
        <f ca="1">TODAY()-4</f>
        <v>44616</v>
      </c>
      <c r="D55" s="39" t="s">
        <v>353</v>
      </c>
      <c r="E55" s="38">
        <v>69</v>
      </c>
      <c r="F55" s="38">
        <v>528</v>
      </c>
      <c r="G55" s="5"/>
    </row>
    <row r="56" spans="1:7" ht="15" customHeight="1" x14ac:dyDescent="0.35">
      <c r="G56" s="5"/>
    </row>
    <row r="57" spans="1:7" ht="15" customHeight="1" x14ac:dyDescent="0.35">
      <c r="G57" s="5"/>
    </row>
    <row r="58" spans="1:7" ht="15" customHeight="1" x14ac:dyDescent="0.35">
      <c r="G58" s="5"/>
    </row>
    <row r="59" spans="1:7" ht="15" customHeight="1" x14ac:dyDescent="0.35">
      <c r="G59" s="5"/>
    </row>
    <row r="60" spans="1:7" ht="15" customHeight="1" x14ac:dyDescent="0.35">
      <c r="C60" s="5"/>
      <c r="D60" s="5"/>
      <c r="E60" s="5"/>
      <c r="F60" s="5"/>
      <c r="G60" s="5"/>
    </row>
    <row r="61" spans="1:7" ht="15" customHeight="1" x14ac:dyDescent="0.35">
      <c r="C61" s="5"/>
      <c r="D61" s="5"/>
      <c r="E61" s="5"/>
      <c r="F61" s="5"/>
      <c r="G61" s="5"/>
    </row>
    <row r="62" spans="1:7" ht="15" customHeight="1" x14ac:dyDescent="0.35">
      <c r="C62" s="5"/>
      <c r="D62" s="5"/>
      <c r="E62" s="5"/>
      <c r="F62" s="5"/>
      <c r="G62" s="5"/>
    </row>
    <row r="63" spans="1:7" ht="15" customHeight="1" x14ac:dyDescent="0.35">
      <c r="C63" s="5"/>
      <c r="D63" s="5"/>
      <c r="E63" s="5"/>
      <c r="F63" s="5"/>
      <c r="G63" s="5"/>
    </row>
    <row r="65" spans="1:1" ht="15" customHeight="1" x14ac:dyDescent="0.35">
      <c r="A65" s="11" t="s">
        <v>172</v>
      </c>
    </row>
    <row r="66" spans="1:1" ht="15" customHeight="1" x14ac:dyDescent="0.35">
      <c r="A66" s="22" t="s">
        <v>352</v>
      </c>
    </row>
    <row r="67" spans="1:1" ht="15" customHeight="1" x14ac:dyDescent="0.35">
      <c r="A67" s="22" t="s">
        <v>351</v>
      </c>
    </row>
    <row r="68" spans="1:1" ht="15" customHeight="1" x14ac:dyDescent="0.35">
      <c r="A68" s="11" t="s">
        <v>167</v>
      </c>
    </row>
  </sheetData>
  <phoneticPr fontId="2"/>
  <hyperlinks>
    <hyperlink ref="A67" r:id="rId1" tooltip="範囲またはテーブルのデータのフィルター処理について Web を参照するときに選択します" xr:uid="{00000000-0004-0000-0500-000000000000}"/>
    <hyperlink ref="A66" r:id="rId2" tooltip="範囲またはテーブルのデータの並べ替えについて Web を参照するときに選択します" xr:uid="{00000000-0004-0000-0500-000001000000}"/>
  </hyperlinks>
  <pageMargins left="0.7" right="0.7" top="0.75" bottom="0.75" header="0.3" footer="0.3"/>
  <pageSetup paperSize="9" orientation="landscape" r:id="rId3"/>
  <drawing r:id="rId4"/>
  <tableParts count="2">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7"/>
  <sheetViews>
    <sheetView showGridLines="0" zoomScaleNormal="100" zoomScalePageLayoutView="125" workbookViewId="0"/>
  </sheetViews>
  <sheetFormatPr defaultColWidth="10" defaultRowHeight="15" customHeight="1" x14ac:dyDescent="0.35"/>
  <cols>
    <col min="1" max="1" width="14.33203125" style="11" customWidth="1"/>
    <col min="2" max="2" width="69.5" style="10" customWidth="1"/>
    <col min="3" max="3" width="15.58203125" style="10" customWidth="1"/>
    <col min="4" max="4" width="12.5" style="10" customWidth="1"/>
    <col min="5" max="5" width="10.5" style="10" customWidth="1"/>
    <col min="6" max="7" width="12" style="10" bestFit="1" customWidth="1"/>
    <col min="8" max="8" width="10.5" style="10" customWidth="1"/>
    <col min="9" max="16384" width="10" style="10"/>
  </cols>
  <sheetData>
    <row r="1" spans="1:8" ht="60" customHeight="1" x14ac:dyDescent="0.75">
      <c r="A1" s="11" t="s">
        <v>425</v>
      </c>
      <c r="B1" s="21"/>
      <c r="C1" s="5"/>
      <c r="D1" s="5"/>
      <c r="E1" s="5"/>
      <c r="F1" s="5"/>
      <c r="G1" s="5"/>
      <c r="H1" s="5"/>
    </row>
    <row r="2" spans="1:8" ht="15" customHeight="1" x14ac:dyDescent="0.35">
      <c r="A2" s="11" t="s">
        <v>424</v>
      </c>
      <c r="C2" s="5"/>
      <c r="D2" s="5"/>
      <c r="E2" s="5"/>
      <c r="F2" s="5"/>
      <c r="G2" s="5"/>
      <c r="H2" s="5"/>
    </row>
    <row r="3" spans="1:8" ht="15" customHeight="1" x14ac:dyDescent="0.35">
      <c r="A3" s="11" t="s">
        <v>423</v>
      </c>
      <c r="B3" s="20"/>
      <c r="C3" s="5"/>
      <c r="D3" s="5"/>
      <c r="E3" s="5"/>
      <c r="F3" s="5"/>
      <c r="G3" s="5"/>
      <c r="H3" s="5"/>
    </row>
    <row r="4" spans="1:8" ht="15" customHeight="1" x14ac:dyDescent="0.35">
      <c r="A4" s="11" t="s">
        <v>422</v>
      </c>
      <c r="C4" s="5"/>
      <c r="D4" s="5"/>
      <c r="E4" s="5"/>
      <c r="F4" s="5"/>
      <c r="G4" s="5"/>
      <c r="H4" s="5"/>
    </row>
    <row r="5" spans="1:8" s="18" customFormat="1" ht="15" customHeight="1" x14ac:dyDescent="0.35">
      <c r="A5" s="11" t="s">
        <v>421</v>
      </c>
      <c r="C5" s="5" t="s">
        <v>246</v>
      </c>
      <c r="D5" s="5" t="s">
        <v>245</v>
      </c>
      <c r="E5" s="5" t="s">
        <v>385</v>
      </c>
      <c r="F5" s="5" t="s">
        <v>384</v>
      </c>
      <c r="G5" s="5" t="s">
        <v>420</v>
      </c>
      <c r="H5" s="5"/>
    </row>
    <row r="6" spans="1:8" s="18" customFormat="1" ht="15" customHeight="1" x14ac:dyDescent="0.35">
      <c r="A6" s="11" t="s">
        <v>419</v>
      </c>
      <c r="B6" s="19"/>
      <c r="C6" s="5" t="s">
        <v>242</v>
      </c>
      <c r="D6" s="5" t="s">
        <v>378</v>
      </c>
      <c r="E6" s="5">
        <v>30000</v>
      </c>
      <c r="F6" s="5">
        <v>80000</v>
      </c>
      <c r="G6" s="5">
        <v>30000</v>
      </c>
      <c r="H6" s="5"/>
    </row>
    <row r="7" spans="1:8" s="18" customFormat="1" ht="15" customHeight="1" x14ac:dyDescent="0.35">
      <c r="A7" s="11" t="s">
        <v>418</v>
      </c>
      <c r="C7" s="5" t="s">
        <v>242</v>
      </c>
      <c r="D7" s="5" t="s">
        <v>208</v>
      </c>
      <c r="E7" s="5">
        <v>10000</v>
      </c>
      <c r="F7" s="5">
        <v>30000</v>
      </c>
      <c r="G7" s="5">
        <v>40000</v>
      </c>
      <c r="H7" s="5"/>
    </row>
    <row r="8" spans="1:8" s="18" customFormat="1" ht="15" customHeight="1" x14ac:dyDescent="0.35">
      <c r="A8" s="11" t="s">
        <v>417</v>
      </c>
      <c r="C8" s="5" t="s">
        <v>376</v>
      </c>
      <c r="D8" s="5" t="s">
        <v>184</v>
      </c>
      <c r="E8" s="5">
        <v>30000</v>
      </c>
      <c r="F8" s="5">
        <v>15000</v>
      </c>
      <c r="G8" s="5">
        <v>20000</v>
      </c>
      <c r="H8" s="5"/>
    </row>
    <row r="9" spans="1:8" s="18" customFormat="1" ht="15" customHeight="1" x14ac:dyDescent="0.35">
      <c r="A9" s="12" t="s">
        <v>416</v>
      </c>
      <c r="C9" s="5" t="s">
        <v>376</v>
      </c>
      <c r="D9" s="5" t="s">
        <v>380</v>
      </c>
      <c r="E9" s="5">
        <v>25000</v>
      </c>
      <c r="F9" s="5">
        <v>80000</v>
      </c>
      <c r="G9" s="5">
        <v>120000</v>
      </c>
      <c r="H9" s="5"/>
    </row>
    <row r="10" spans="1:8" s="18" customFormat="1" ht="15" customHeight="1" x14ac:dyDescent="0.35">
      <c r="A10" s="11" t="s">
        <v>415</v>
      </c>
      <c r="C10" s="5" t="s">
        <v>375</v>
      </c>
      <c r="D10" s="5" t="s">
        <v>374</v>
      </c>
      <c r="E10" s="5">
        <v>80000</v>
      </c>
      <c r="F10" s="5">
        <v>40000</v>
      </c>
      <c r="G10" s="5">
        <v>20000</v>
      </c>
      <c r="H10" s="5"/>
    </row>
    <row r="11" spans="1:8" s="18" customFormat="1" ht="15" customHeight="1" x14ac:dyDescent="0.35">
      <c r="A11" s="11"/>
      <c r="C11" s="5" t="s">
        <v>375</v>
      </c>
      <c r="D11" s="5" t="s">
        <v>377</v>
      </c>
      <c r="E11" s="5">
        <v>90000</v>
      </c>
      <c r="F11" s="5">
        <v>35000</v>
      </c>
      <c r="G11" s="5">
        <v>25000</v>
      </c>
      <c r="H11" s="5"/>
    </row>
    <row r="12" spans="1:8" s="18" customFormat="1" ht="15" customHeight="1" x14ac:dyDescent="0.35">
      <c r="A12" s="11"/>
      <c r="C12" s="5" t="s">
        <v>231</v>
      </c>
      <c r="D12" s="5" t="s">
        <v>229</v>
      </c>
      <c r="E12" s="5">
        <v>90000</v>
      </c>
      <c r="F12" s="5">
        <v>110000</v>
      </c>
      <c r="G12" s="5">
        <v>200000</v>
      </c>
      <c r="H12" s="5"/>
    </row>
    <row r="13" spans="1:8" s="18" customFormat="1" ht="15" customHeight="1" x14ac:dyDescent="0.35">
      <c r="A13" s="11"/>
      <c r="C13" s="5" t="s">
        <v>231</v>
      </c>
      <c r="D13" s="5" t="s">
        <v>227</v>
      </c>
      <c r="E13" s="5">
        <v>75000</v>
      </c>
      <c r="F13" s="5">
        <v>82000</v>
      </c>
      <c r="G13" s="5">
        <v>150000</v>
      </c>
      <c r="H13" s="5"/>
    </row>
    <row r="14" spans="1:8" s="18" customFormat="1" ht="15" customHeight="1" x14ac:dyDescent="0.35">
      <c r="A14" s="11"/>
      <c r="C14" s="5"/>
      <c r="D14" s="5"/>
      <c r="E14" s="5"/>
      <c r="F14" s="5"/>
      <c r="G14" s="5"/>
      <c r="H14" s="5"/>
    </row>
    <row r="15" spans="1:8" s="18" customFormat="1" ht="15" customHeight="1" x14ac:dyDescent="0.35">
      <c r="A15" s="11"/>
      <c r="C15" s="5"/>
      <c r="D15" s="5"/>
      <c r="E15" s="5"/>
      <c r="F15" s="5"/>
      <c r="G15" s="5"/>
      <c r="H15" s="5"/>
    </row>
    <row r="16" spans="1:8" s="18" customFormat="1" ht="15" customHeight="1" x14ac:dyDescent="0.35">
      <c r="A16" s="11"/>
      <c r="C16" s="5"/>
      <c r="D16" s="5"/>
      <c r="E16" s="5"/>
      <c r="F16" s="5"/>
      <c r="G16" s="5"/>
      <c r="H16" s="5"/>
    </row>
    <row r="17" spans="1:8" s="18" customFormat="1" ht="15" customHeight="1" x14ac:dyDescent="0.35">
      <c r="A17" s="11"/>
      <c r="C17" s="5"/>
      <c r="D17" s="5"/>
      <c r="E17" s="5"/>
      <c r="F17" s="5"/>
      <c r="G17" s="5"/>
      <c r="H17" s="5"/>
    </row>
    <row r="18" spans="1:8" s="18" customFormat="1" ht="15" customHeight="1" x14ac:dyDescent="0.35">
      <c r="A18" s="11"/>
      <c r="C18" s="5"/>
      <c r="D18" s="5"/>
      <c r="E18" s="5"/>
      <c r="F18" s="5"/>
      <c r="G18" s="5"/>
      <c r="H18" s="5"/>
    </row>
    <row r="19" spans="1:8" s="18" customFormat="1" ht="15" customHeight="1" x14ac:dyDescent="0.35">
      <c r="A19" s="11"/>
      <c r="C19" s="5"/>
      <c r="D19" s="5"/>
      <c r="E19" s="5"/>
      <c r="F19" s="5"/>
      <c r="G19" s="5"/>
      <c r="H19" s="5"/>
    </row>
    <row r="20" spans="1:8" s="18" customFormat="1" ht="15" customHeight="1" x14ac:dyDescent="0.35">
      <c r="A20" s="11"/>
      <c r="C20" s="5"/>
      <c r="D20" s="5"/>
      <c r="E20" s="5"/>
      <c r="F20" s="5"/>
      <c r="G20" s="5"/>
      <c r="H20" s="5"/>
    </row>
    <row r="21" spans="1:8" s="18" customFormat="1" ht="15" customHeight="1" x14ac:dyDescent="0.35">
      <c r="A21" s="11"/>
      <c r="C21" s="5"/>
      <c r="D21" s="5"/>
      <c r="E21" s="5"/>
      <c r="F21" s="5"/>
      <c r="G21" s="5"/>
      <c r="H21" s="5"/>
    </row>
    <row r="22" spans="1:8" s="18" customFormat="1" ht="15" customHeight="1" x14ac:dyDescent="0.35">
      <c r="A22" s="11"/>
    </row>
    <row r="23" spans="1:8" s="18" customFormat="1" ht="15" customHeight="1" x14ac:dyDescent="0.35">
      <c r="A23" s="11"/>
    </row>
    <row r="24" spans="1:8" s="18" customFormat="1" ht="15" customHeight="1" x14ac:dyDescent="0.35">
      <c r="A24" s="11"/>
    </row>
    <row r="27" spans="1:8" ht="15" customHeight="1" x14ac:dyDescent="0.35">
      <c r="C27" s="5"/>
      <c r="D27" s="5"/>
      <c r="E27" s="5"/>
      <c r="F27" s="5"/>
      <c r="G27" s="5"/>
      <c r="H27" s="5"/>
    </row>
    <row r="28" spans="1:8" ht="15" customHeight="1" x14ac:dyDescent="0.35">
      <c r="A28" s="11" t="s">
        <v>414</v>
      </c>
      <c r="C28" s="5"/>
      <c r="D28" s="5"/>
      <c r="E28" s="5"/>
      <c r="F28" s="5"/>
      <c r="G28" s="5"/>
      <c r="H28" s="5"/>
    </row>
    <row r="29" spans="1:8" ht="15" customHeight="1" x14ac:dyDescent="0.35">
      <c r="A29" s="11" t="s">
        <v>413</v>
      </c>
      <c r="C29" s="5"/>
      <c r="D29" s="5"/>
      <c r="E29" s="5"/>
      <c r="F29" s="5"/>
      <c r="G29" s="5"/>
      <c r="H29" s="5"/>
    </row>
    <row r="30" spans="1:8" ht="15" customHeight="1" x14ac:dyDescent="0.35">
      <c r="A30" s="11" t="s">
        <v>412</v>
      </c>
      <c r="C30" s="5"/>
      <c r="D30" s="5"/>
      <c r="E30" s="5"/>
      <c r="F30" s="5"/>
      <c r="G30" s="5"/>
      <c r="H30" s="5"/>
    </row>
    <row r="31" spans="1:8" ht="15" customHeight="1" x14ac:dyDescent="0.35">
      <c r="A31" s="11" t="s">
        <v>411</v>
      </c>
      <c r="H31" s="5"/>
    </row>
    <row r="32" spans="1:8" ht="15" customHeight="1" x14ac:dyDescent="0.35">
      <c r="A32" s="11" t="s">
        <v>410</v>
      </c>
      <c r="H32" s="5"/>
    </row>
    <row r="33" spans="1:8" ht="15" customHeight="1" x14ac:dyDescent="0.35">
      <c r="A33" s="11" t="s">
        <v>409</v>
      </c>
      <c r="C33" s="48" t="s">
        <v>246</v>
      </c>
      <c r="D33" s="48" t="s">
        <v>245</v>
      </c>
      <c r="E33" s="48" t="s">
        <v>385</v>
      </c>
      <c r="F33" s="48" t="s">
        <v>384</v>
      </c>
      <c r="G33" s="48" t="s">
        <v>383</v>
      </c>
      <c r="H33" s="48" t="s">
        <v>408</v>
      </c>
    </row>
    <row r="34" spans="1:8" ht="15" customHeight="1" x14ac:dyDescent="0.55000000000000004">
      <c r="A34" s="11" t="s">
        <v>407</v>
      </c>
      <c r="C34" s="47" t="s">
        <v>242</v>
      </c>
      <c r="D34" s="47" t="s">
        <v>378</v>
      </c>
      <c r="E34" s="49">
        <v>30000</v>
      </c>
      <c r="F34" s="49">
        <v>80000</v>
      </c>
      <c r="G34" s="49">
        <v>30000</v>
      </c>
      <c r="H34" s="46"/>
    </row>
    <row r="35" spans="1:8" ht="15" customHeight="1" x14ac:dyDescent="0.55000000000000004">
      <c r="C35" s="41" t="s">
        <v>242</v>
      </c>
      <c r="D35" s="41" t="s">
        <v>208</v>
      </c>
      <c r="E35" s="46">
        <v>10000</v>
      </c>
      <c r="F35" s="46">
        <v>30000</v>
      </c>
      <c r="G35" s="46">
        <v>40000</v>
      </c>
      <c r="H35" s="46"/>
    </row>
    <row r="36" spans="1:8" ht="15" customHeight="1" x14ac:dyDescent="0.55000000000000004">
      <c r="C36" s="47" t="s">
        <v>376</v>
      </c>
      <c r="D36" s="47" t="s">
        <v>184</v>
      </c>
      <c r="E36" s="49">
        <v>30000</v>
      </c>
      <c r="F36" s="49">
        <v>15000</v>
      </c>
      <c r="G36" s="49">
        <v>20000</v>
      </c>
      <c r="H36" s="46"/>
    </row>
    <row r="37" spans="1:8" ht="15" customHeight="1" x14ac:dyDescent="0.55000000000000004">
      <c r="C37" s="41" t="s">
        <v>376</v>
      </c>
      <c r="D37" s="41" t="s">
        <v>380</v>
      </c>
      <c r="E37" s="46">
        <v>25000</v>
      </c>
      <c r="F37" s="46">
        <v>80000</v>
      </c>
      <c r="G37" s="46">
        <v>120000</v>
      </c>
      <c r="H37" s="46"/>
    </row>
    <row r="38" spans="1:8" ht="15" customHeight="1" x14ac:dyDescent="0.55000000000000004">
      <c r="C38" s="47" t="s">
        <v>375</v>
      </c>
      <c r="D38" s="47" t="s">
        <v>374</v>
      </c>
      <c r="E38" s="49">
        <v>80000</v>
      </c>
      <c r="F38" s="49">
        <v>40000</v>
      </c>
      <c r="G38" s="49">
        <v>20000</v>
      </c>
      <c r="H38" s="46"/>
    </row>
    <row r="39" spans="1:8" ht="15" customHeight="1" x14ac:dyDescent="0.55000000000000004">
      <c r="C39" s="41" t="s">
        <v>375</v>
      </c>
      <c r="D39" s="41" t="s">
        <v>377</v>
      </c>
      <c r="E39" s="46">
        <v>90000</v>
      </c>
      <c r="F39" s="46">
        <v>35000</v>
      </c>
      <c r="G39" s="46">
        <v>25000</v>
      </c>
      <c r="H39" s="46"/>
    </row>
    <row r="40" spans="1:8" ht="15" customHeight="1" x14ac:dyDescent="0.55000000000000004">
      <c r="C40" s="47" t="s">
        <v>231</v>
      </c>
      <c r="D40" s="47" t="s">
        <v>229</v>
      </c>
      <c r="E40" s="49">
        <v>90000</v>
      </c>
      <c r="F40" s="49">
        <v>110000</v>
      </c>
      <c r="G40" s="49">
        <v>200000</v>
      </c>
      <c r="H40" s="46"/>
    </row>
    <row r="41" spans="1:8" ht="15" customHeight="1" x14ac:dyDescent="0.55000000000000004">
      <c r="C41" s="41" t="s">
        <v>231</v>
      </c>
      <c r="D41" s="41" t="s">
        <v>227</v>
      </c>
      <c r="E41" s="46">
        <v>75000</v>
      </c>
      <c r="F41" s="46">
        <v>82000</v>
      </c>
      <c r="G41" s="46">
        <v>150000</v>
      </c>
      <c r="H41" s="46"/>
    </row>
    <row r="42" spans="1:8" ht="15" customHeight="1" x14ac:dyDescent="0.35">
      <c r="C42" s="5"/>
      <c r="D42" s="5"/>
      <c r="E42" s="5"/>
      <c r="F42" s="5"/>
      <c r="G42" s="5"/>
      <c r="H42" s="5"/>
    </row>
    <row r="43" spans="1:8" ht="15" customHeight="1" x14ac:dyDescent="0.35">
      <c r="C43" s="5"/>
      <c r="D43" s="5"/>
      <c r="E43" s="5"/>
      <c r="F43" s="5"/>
      <c r="G43" s="5"/>
      <c r="H43" s="5"/>
    </row>
    <row r="44" spans="1:8" ht="15" customHeight="1" x14ac:dyDescent="0.35">
      <c r="C44" s="5"/>
      <c r="D44" s="5"/>
      <c r="E44" s="5"/>
      <c r="F44" s="5"/>
      <c r="G44" s="5"/>
      <c r="H44" s="5"/>
    </row>
    <row r="45" spans="1:8" ht="15" customHeight="1" x14ac:dyDescent="0.35">
      <c r="C45" s="5"/>
      <c r="D45" s="5"/>
      <c r="E45" s="5"/>
      <c r="F45" s="5"/>
      <c r="G45" s="5"/>
      <c r="H45" s="5"/>
    </row>
    <row r="46" spans="1:8" ht="15" customHeight="1" x14ac:dyDescent="0.35">
      <c r="C46" s="5"/>
      <c r="D46" s="5"/>
      <c r="E46" s="5"/>
      <c r="F46" s="5"/>
      <c r="G46" s="5"/>
      <c r="H46" s="5"/>
    </row>
    <row r="47" spans="1:8" ht="15" customHeight="1" x14ac:dyDescent="0.35">
      <c r="C47" s="5"/>
      <c r="D47" s="5"/>
      <c r="E47" s="5"/>
      <c r="F47" s="5"/>
      <c r="G47" s="5"/>
      <c r="H47" s="5"/>
    </row>
    <row r="48" spans="1:8" ht="15" customHeight="1" x14ac:dyDescent="0.35">
      <c r="A48" s="11" t="s">
        <v>406</v>
      </c>
      <c r="C48" s="5"/>
      <c r="D48" s="5"/>
      <c r="E48" s="5"/>
      <c r="F48" s="5"/>
      <c r="G48" s="5"/>
      <c r="H48" s="5"/>
    </row>
    <row r="49" spans="1:8" ht="15" customHeight="1" x14ac:dyDescent="0.35">
      <c r="A49" s="11" t="s">
        <v>405</v>
      </c>
      <c r="C49" s="5"/>
      <c r="D49" s="5"/>
      <c r="E49" s="5"/>
      <c r="F49" s="5"/>
      <c r="G49" s="5"/>
      <c r="H49" s="5"/>
    </row>
    <row r="50" spans="1:8" ht="15" customHeight="1" x14ac:dyDescent="0.35">
      <c r="A50" s="11" t="s">
        <v>404</v>
      </c>
      <c r="C50" s="5"/>
      <c r="D50" s="5"/>
      <c r="E50" s="5"/>
      <c r="F50" s="5"/>
      <c r="G50" s="5"/>
      <c r="H50" s="5"/>
    </row>
    <row r="51" spans="1:8" ht="15" customHeight="1" x14ac:dyDescent="0.35">
      <c r="A51" s="11" t="s">
        <v>403</v>
      </c>
      <c r="C51" s="5"/>
      <c r="D51" s="5"/>
      <c r="E51" s="5"/>
      <c r="F51" s="5"/>
      <c r="G51" s="5"/>
      <c r="H51" s="5"/>
    </row>
    <row r="52" spans="1:8" ht="15" customHeight="1" x14ac:dyDescent="0.35">
      <c r="A52" s="11" t="s">
        <v>402</v>
      </c>
      <c r="C52" s="5"/>
      <c r="D52" s="5"/>
      <c r="E52" s="5"/>
      <c r="F52" s="5"/>
      <c r="G52" s="5"/>
      <c r="H52" s="5"/>
    </row>
    <row r="53" spans="1:8" ht="15" customHeight="1" x14ac:dyDescent="0.35">
      <c r="A53" s="11" t="s">
        <v>401</v>
      </c>
      <c r="C53" s="48" t="s">
        <v>246</v>
      </c>
      <c r="D53" s="48" t="s">
        <v>245</v>
      </c>
      <c r="E53" s="48" t="s">
        <v>400</v>
      </c>
      <c r="F53" s="5"/>
      <c r="G53" s="5"/>
      <c r="H53" s="5"/>
    </row>
    <row r="54" spans="1:8" ht="15" customHeight="1" x14ac:dyDescent="0.55000000000000004">
      <c r="A54" s="11" t="s">
        <v>399</v>
      </c>
      <c r="C54" s="47" t="s">
        <v>242</v>
      </c>
      <c r="D54" s="47" t="s">
        <v>378</v>
      </c>
      <c r="E54" s="46">
        <v>1000</v>
      </c>
      <c r="F54" s="5"/>
      <c r="G54" s="5"/>
      <c r="H54" s="5"/>
    </row>
    <row r="55" spans="1:8" ht="15" customHeight="1" x14ac:dyDescent="0.55000000000000004">
      <c r="A55" s="11" t="s">
        <v>398</v>
      </c>
      <c r="C55" s="41" t="s">
        <v>242</v>
      </c>
      <c r="D55" s="41" t="s">
        <v>208</v>
      </c>
      <c r="E55" s="46">
        <v>2000</v>
      </c>
      <c r="F55" s="5"/>
      <c r="G55" s="5"/>
      <c r="H55" s="5"/>
    </row>
    <row r="56" spans="1:8" ht="15" customHeight="1" x14ac:dyDescent="0.55000000000000004">
      <c r="A56" s="11" t="s">
        <v>397</v>
      </c>
      <c r="C56" s="47" t="s">
        <v>376</v>
      </c>
      <c r="D56" s="47" t="s">
        <v>184</v>
      </c>
      <c r="E56" s="46">
        <v>3000</v>
      </c>
      <c r="F56" s="5"/>
      <c r="G56" s="5"/>
      <c r="H56" s="5"/>
    </row>
    <row r="57" spans="1:8" ht="15" customHeight="1" x14ac:dyDescent="0.55000000000000004">
      <c r="A57" s="12" t="s">
        <v>396</v>
      </c>
      <c r="C57" s="41" t="s">
        <v>376</v>
      </c>
      <c r="D57" s="41" t="s">
        <v>380</v>
      </c>
      <c r="E57" s="46">
        <v>1000</v>
      </c>
      <c r="F57" s="5"/>
      <c r="G57" s="5"/>
      <c r="H57" s="5"/>
    </row>
    <row r="58" spans="1:8" ht="15" customHeight="1" x14ac:dyDescent="0.55000000000000004">
      <c r="A58" s="11" t="s">
        <v>395</v>
      </c>
      <c r="C58" s="47" t="s">
        <v>375</v>
      </c>
      <c r="D58" s="47" t="s">
        <v>374</v>
      </c>
      <c r="E58" s="46">
        <v>2000</v>
      </c>
      <c r="F58" s="5"/>
      <c r="G58" s="5"/>
      <c r="H58" s="5"/>
    </row>
    <row r="59" spans="1:8" ht="15" customHeight="1" x14ac:dyDescent="0.55000000000000004">
      <c r="C59" s="41" t="s">
        <v>375</v>
      </c>
      <c r="D59" s="41" t="s">
        <v>377</v>
      </c>
      <c r="E59" s="46">
        <v>3000</v>
      </c>
    </row>
    <row r="60" spans="1:8" ht="15" customHeight="1" x14ac:dyDescent="0.55000000000000004">
      <c r="C60" s="47" t="s">
        <v>231</v>
      </c>
      <c r="D60" s="47" t="s">
        <v>229</v>
      </c>
      <c r="E60" s="46">
        <v>4000</v>
      </c>
    </row>
    <row r="61" spans="1:8" ht="15" customHeight="1" x14ac:dyDescent="0.55000000000000004">
      <c r="C61" s="41" t="s">
        <v>231</v>
      </c>
      <c r="D61" s="41" t="s">
        <v>227</v>
      </c>
      <c r="E61" s="46">
        <v>8000</v>
      </c>
    </row>
    <row r="69" spans="1:8" ht="15" customHeight="1" x14ac:dyDescent="0.35">
      <c r="B69" s="5"/>
      <c r="C69" s="5"/>
      <c r="D69" s="5"/>
      <c r="E69" s="5"/>
      <c r="F69" s="5"/>
      <c r="G69" s="5"/>
      <c r="H69" s="5"/>
    </row>
    <row r="70" spans="1:8" ht="15" customHeight="1" x14ac:dyDescent="0.35">
      <c r="B70" s="5"/>
      <c r="C70" s="5"/>
      <c r="D70" s="5"/>
      <c r="E70" s="5"/>
      <c r="F70" s="5"/>
      <c r="G70" s="5"/>
      <c r="H70" s="5"/>
    </row>
    <row r="71" spans="1:8" ht="15" customHeight="1" x14ac:dyDescent="0.35">
      <c r="B71" s="5"/>
      <c r="C71" s="5"/>
      <c r="D71" s="5"/>
      <c r="E71" s="5"/>
      <c r="F71" s="5"/>
      <c r="G71" s="5"/>
      <c r="H71" s="5"/>
    </row>
    <row r="72" spans="1:8" ht="15" customHeight="1" x14ac:dyDescent="0.35">
      <c r="B72" s="5"/>
      <c r="C72" s="5"/>
      <c r="D72" s="5"/>
      <c r="E72" s="5"/>
      <c r="F72" s="5"/>
      <c r="G72" s="5"/>
      <c r="H72" s="5"/>
    </row>
    <row r="73" spans="1:8" ht="15" customHeight="1" x14ac:dyDescent="0.35">
      <c r="A73" s="11" t="s">
        <v>172</v>
      </c>
      <c r="B73" s="5"/>
      <c r="C73" s="5"/>
      <c r="D73" s="5"/>
      <c r="E73" s="5"/>
      <c r="F73" s="5"/>
      <c r="G73" s="5"/>
      <c r="H73" s="5"/>
    </row>
    <row r="74" spans="1:8" ht="15" customHeight="1" x14ac:dyDescent="0.35">
      <c r="A74" s="22" t="s">
        <v>394</v>
      </c>
      <c r="B74" s="5"/>
      <c r="C74" s="5"/>
      <c r="D74" s="5"/>
      <c r="E74" s="5"/>
      <c r="F74" s="5"/>
      <c r="G74" s="5"/>
      <c r="H74" s="5"/>
    </row>
    <row r="75" spans="1:8" ht="15" customHeight="1" x14ac:dyDescent="0.35">
      <c r="A75" s="22" t="s">
        <v>393</v>
      </c>
      <c r="B75" s="5"/>
      <c r="C75" s="5"/>
      <c r="D75" s="5"/>
      <c r="E75" s="5"/>
      <c r="F75" s="5"/>
      <c r="G75" s="5"/>
      <c r="H75" s="5"/>
    </row>
    <row r="76" spans="1:8" ht="15" customHeight="1" x14ac:dyDescent="0.35">
      <c r="A76" s="22" t="s">
        <v>392</v>
      </c>
      <c r="B76" s="5" t="s">
        <v>391</v>
      </c>
      <c r="C76" s="5"/>
      <c r="D76" s="5"/>
      <c r="E76" s="5"/>
      <c r="F76" s="5"/>
      <c r="G76" s="5"/>
      <c r="H76" s="5"/>
    </row>
    <row r="77" spans="1:8" ht="15" customHeight="1" x14ac:dyDescent="0.35">
      <c r="A77" s="11" t="s">
        <v>167</v>
      </c>
    </row>
  </sheetData>
  <phoneticPr fontId="2"/>
  <hyperlinks>
    <hyperlink ref="A76" r:id="rId1" tooltip=" Excel テーブルで計算列を使用する方法について Web を参照するときに選択します" xr:uid="{00000000-0004-0000-0600-000000000000}"/>
    <hyperlink ref="A75" r:id="rId2" tooltip=" Excel テーブルでデータを合計する方法について Web を参照するときに選択します" xr:uid="{00000000-0004-0000-0600-000001000000}"/>
    <hyperlink ref="A74" r:id="rId3" tooltip=" Excel テーブルの概要を Web を参照するときに選択します" xr:uid="{00000000-0004-0000-0600-000002000000}"/>
  </hyperlinks>
  <pageMargins left="0.7" right="0.7" top="0.75" bottom="0.75" header="0.3" footer="0.3"/>
  <pageSetup paperSize="9" orientation="landscape" r:id="rId4"/>
  <drawing r:id="rId5"/>
  <tableParts count="2">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2"/>
  <sheetViews>
    <sheetView showGridLines="0" zoomScaleNormal="100" zoomScalePageLayoutView="125" workbookViewId="0"/>
  </sheetViews>
  <sheetFormatPr defaultColWidth="10" defaultRowHeight="15" customHeight="1" x14ac:dyDescent="0.35"/>
  <cols>
    <col min="1" max="1" width="14.33203125" style="11" customWidth="1"/>
    <col min="2" max="2" width="69.5" style="5" customWidth="1"/>
    <col min="3" max="4" width="13.25" style="10" customWidth="1"/>
    <col min="5" max="6" width="15.58203125" style="10" customWidth="1"/>
    <col min="7" max="16384" width="10" style="10"/>
  </cols>
  <sheetData>
    <row r="1" spans="1:6" ht="60" customHeight="1" x14ac:dyDescent="0.35">
      <c r="A1" s="11" t="s">
        <v>452</v>
      </c>
      <c r="C1" s="5"/>
      <c r="D1" s="5"/>
      <c r="E1" s="5"/>
      <c r="F1" s="5"/>
    </row>
    <row r="2" spans="1:6" ht="15" customHeight="1" x14ac:dyDescent="0.35">
      <c r="A2" s="11" t="s">
        <v>451</v>
      </c>
      <c r="C2" s="5"/>
      <c r="D2" s="5"/>
      <c r="E2" s="5"/>
      <c r="F2" s="5"/>
    </row>
    <row r="3" spans="1:6" ht="15" customHeight="1" x14ac:dyDescent="0.35">
      <c r="A3" s="11" t="s">
        <v>450</v>
      </c>
      <c r="C3" s="17" t="s">
        <v>361</v>
      </c>
      <c r="D3" s="17" t="s">
        <v>246</v>
      </c>
      <c r="E3" s="5"/>
      <c r="F3" s="5"/>
    </row>
    <row r="4" spans="1:6" ht="15" customHeight="1" x14ac:dyDescent="0.35">
      <c r="A4" s="11" t="s">
        <v>449</v>
      </c>
      <c r="C4" s="16" t="s">
        <v>206</v>
      </c>
      <c r="D4" s="15"/>
      <c r="E4" s="5"/>
      <c r="F4" s="5"/>
    </row>
    <row r="5" spans="1:6" s="18" customFormat="1" ht="15" customHeight="1" x14ac:dyDescent="0.35">
      <c r="A5" s="11" t="s">
        <v>448</v>
      </c>
      <c r="B5" s="5"/>
      <c r="C5" s="16" t="s">
        <v>229</v>
      </c>
      <c r="D5" s="15"/>
      <c r="F5" s="5"/>
    </row>
    <row r="6" spans="1:6" s="18" customFormat="1" ht="15" customHeight="1" x14ac:dyDescent="0.35">
      <c r="A6" s="11" t="s">
        <v>447</v>
      </c>
      <c r="B6" s="5"/>
      <c r="C6" s="16" t="s">
        <v>202</v>
      </c>
      <c r="D6" s="15"/>
      <c r="F6" s="5"/>
    </row>
    <row r="7" spans="1:6" s="18" customFormat="1" ht="15" customHeight="1" x14ac:dyDescent="0.35">
      <c r="A7" s="11" t="s">
        <v>446</v>
      </c>
      <c r="B7" s="5"/>
      <c r="C7" s="16" t="s">
        <v>200</v>
      </c>
      <c r="D7" s="15"/>
      <c r="F7" s="5"/>
    </row>
    <row r="8" spans="1:6" s="18" customFormat="1" ht="15" customHeight="1" x14ac:dyDescent="0.35">
      <c r="A8" s="11" t="s">
        <v>445</v>
      </c>
      <c r="B8" s="5"/>
      <c r="C8" s="16" t="s">
        <v>435</v>
      </c>
      <c r="D8" s="15"/>
      <c r="F8" s="5"/>
    </row>
    <row r="9" spans="1:6" s="18" customFormat="1" ht="15" customHeight="1" x14ac:dyDescent="0.35">
      <c r="A9" s="12" t="s">
        <v>444</v>
      </c>
      <c r="B9" s="5"/>
      <c r="C9" s="16" t="s">
        <v>433</v>
      </c>
      <c r="D9" s="15"/>
      <c r="F9" s="5"/>
    </row>
    <row r="10" spans="1:6" s="18" customFormat="1" ht="15" customHeight="1" x14ac:dyDescent="0.35">
      <c r="A10" s="11" t="s">
        <v>443</v>
      </c>
      <c r="B10" s="5"/>
      <c r="C10" s="16" t="s">
        <v>431</v>
      </c>
      <c r="D10" s="15"/>
      <c r="F10" s="5"/>
    </row>
    <row r="11" spans="1:6" s="18" customFormat="1" ht="15" customHeight="1" x14ac:dyDescent="0.35">
      <c r="A11" s="11"/>
      <c r="B11" s="5"/>
      <c r="C11" s="16" t="s">
        <v>184</v>
      </c>
      <c r="D11" s="15"/>
      <c r="F11" s="5"/>
    </row>
    <row r="12" spans="1:6" s="18" customFormat="1" ht="15" customHeight="1" x14ac:dyDescent="0.35">
      <c r="A12" s="11"/>
      <c r="B12" s="5"/>
      <c r="C12" s="16" t="s">
        <v>227</v>
      </c>
      <c r="D12" s="15"/>
      <c r="F12" s="5"/>
    </row>
    <row r="13" spans="1:6" s="18" customFormat="1" ht="15" customHeight="1" x14ac:dyDescent="0.35">
      <c r="A13" s="11"/>
      <c r="B13" s="5"/>
      <c r="C13" s="16" t="s">
        <v>180</v>
      </c>
      <c r="D13" s="15"/>
      <c r="F13" s="5"/>
    </row>
    <row r="14" spans="1:6" s="18" customFormat="1" ht="15" customHeight="1" x14ac:dyDescent="0.35">
      <c r="A14" s="11"/>
      <c r="B14" s="5"/>
      <c r="C14" s="16" t="s">
        <v>178</v>
      </c>
      <c r="D14" s="15"/>
      <c r="F14" s="5"/>
    </row>
    <row r="15" spans="1:6" s="18" customFormat="1" ht="15" customHeight="1" x14ac:dyDescent="0.35">
      <c r="A15" s="11"/>
      <c r="B15" s="5"/>
      <c r="C15" s="16" t="s">
        <v>176</v>
      </c>
      <c r="D15" s="15"/>
      <c r="F15" s="5"/>
    </row>
    <row r="16" spans="1:6" s="18" customFormat="1" ht="15" customHeight="1" x14ac:dyDescent="0.35">
      <c r="A16" s="11"/>
      <c r="B16" s="5"/>
    </row>
    <row r="17" spans="1:6" s="18" customFormat="1" ht="15" customHeight="1" x14ac:dyDescent="0.35">
      <c r="A17" s="11"/>
      <c r="B17" s="5"/>
    </row>
    <row r="18" spans="1:6" s="18" customFormat="1" ht="15" customHeight="1" x14ac:dyDescent="0.35">
      <c r="A18" s="11"/>
      <c r="B18" s="5"/>
      <c r="C18" s="5"/>
      <c r="D18" s="5"/>
      <c r="E18" s="5"/>
      <c r="F18" s="5"/>
    </row>
    <row r="19" spans="1:6" s="18" customFormat="1" ht="15" customHeight="1" x14ac:dyDescent="0.35">
      <c r="A19" s="11"/>
      <c r="B19" s="5"/>
      <c r="C19" s="5"/>
      <c r="D19" s="5"/>
      <c r="E19" s="5"/>
      <c r="F19" s="5"/>
    </row>
    <row r="20" spans="1:6" s="18" customFormat="1" ht="15" customHeight="1" x14ac:dyDescent="0.35">
      <c r="A20" s="11"/>
      <c r="B20" s="5"/>
      <c r="C20" s="5"/>
      <c r="D20" s="5"/>
      <c r="E20" s="5"/>
      <c r="F20" s="5"/>
    </row>
    <row r="21" spans="1:6" s="18" customFormat="1" ht="15" customHeight="1" x14ac:dyDescent="0.35">
      <c r="A21" s="11"/>
      <c r="B21" s="5"/>
      <c r="C21" s="5"/>
      <c r="D21" s="5"/>
      <c r="E21" s="5"/>
      <c r="F21" s="5"/>
    </row>
    <row r="22" spans="1:6" s="18" customFormat="1" ht="15" customHeight="1" x14ac:dyDescent="0.35">
      <c r="A22" s="11"/>
      <c r="B22" s="5"/>
    </row>
    <row r="23" spans="1:6" s="18" customFormat="1" ht="15" customHeight="1" x14ac:dyDescent="0.35">
      <c r="A23" s="11"/>
      <c r="B23" s="5"/>
    </row>
    <row r="24" spans="1:6" s="18" customFormat="1" ht="15" customHeight="1" x14ac:dyDescent="0.35">
      <c r="A24" s="11"/>
      <c r="B24" s="5"/>
    </row>
    <row r="29" spans="1:6" ht="15" customHeight="1" x14ac:dyDescent="0.35">
      <c r="C29" s="5"/>
      <c r="D29" s="5"/>
      <c r="E29" s="5"/>
      <c r="F29" s="5"/>
    </row>
    <row r="30" spans="1:6" ht="15" customHeight="1" x14ac:dyDescent="0.35">
      <c r="A30" s="11" t="s">
        <v>442</v>
      </c>
      <c r="C30" s="5"/>
      <c r="D30" s="5"/>
      <c r="F30" s="5"/>
    </row>
    <row r="31" spans="1:6" ht="15" customHeight="1" x14ac:dyDescent="0.35">
      <c r="A31" s="11" t="s">
        <v>441</v>
      </c>
      <c r="C31" s="17" t="s">
        <v>361</v>
      </c>
      <c r="D31" s="17" t="s">
        <v>246</v>
      </c>
      <c r="F31" s="51" t="s">
        <v>246</v>
      </c>
    </row>
    <row r="32" spans="1:6" ht="15" customHeight="1" x14ac:dyDescent="0.35">
      <c r="A32" s="11" t="s">
        <v>440</v>
      </c>
      <c r="C32" s="16" t="s">
        <v>206</v>
      </c>
      <c r="D32" s="16"/>
      <c r="F32" s="50" t="s">
        <v>242</v>
      </c>
    </row>
    <row r="33" spans="1:6" ht="15" customHeight="1" x14ac:dyDescent="0.35">
      <c r="A33" s="11" t="s">
        <v>439</v>
      </c>
      <c r="C33" s="16" t="s">
        <v>229</v>
      </c>
      <c r="D33" s="16"/>
      <c r="F33" s="16" t="s">
        <v>231</v>
      </c>
    </row>
    <row r="34" spans="1:6" ht="15" customHeight="1" x14ac:dyDescent="0.35">
      <c r="A34" s="11" t="s">
        <v>438</v>
      </c>
      <c r="C34" s="16" t="s">
        <v>202</v>
      </c>
      <c r="D34" s="16"/>
      <c r="F34" s="50" t="s">
        <v>376</v>
      </c>
    </row>
    <row r="35" spans="1:6" ht="15" customHeight="1" x14ac:dyDescent="0.35">
      <c r="A35" s="11" t="s">
        <v>437</v>
      </c>
      <c r="C35" s="16" t="s">
        <v>200</v>
      </c>
      <c r="D35" s="16"/>
      <c r="F35" s="5"/>
    </row>
    <row r="36" spans="1:6" ht="15" customHeight="1" x14ac:dyDescent="0.35">
      <c r="A36" s="11" t="s">
        <v>436</v>
      </c>
      <c r="C36" s="16" t="s">
        <v>435</v>
      </c>
      <c r="D36" s="16"/>
      <c r="E36" s="5"/>
      <c r="F36" s="5"/>
    </row>
    <row r="37" spans="1:6" ht="15" customHeight="1" x14ac:dyDescent="0.35">
      <c r="A37" s="11" t="s">
        <v>434</v>
      </c>
      <c r="C37" s="16" t="s">
        <v>433</v>
      </c>
      <c r="D37" s="16"/>
      <c r="E37" s="5"/>
      <c r="F37" s="5"/>
    </row>
    <row r="38" spans="1:6" ht="15" customHeight="1" x14ac:dyDescent="0.35">
      <c r="A38" s="11" t="s">
        <v>432</v>
      </c>
      <c r="C38" s="16" t="s">
        <v>431</v>
      </c>
      <c r="D38" s="16"/>
      <c r="E38" s="5"/>
      <c r="F38" s="5"/>
    </row>
    <row r="39" spans="1:6" ht="15" customHeight="1" x14ac:dyDescent="0.35">
      <c r="A39" s="11" t="s">
        <v>430</v>
      </c>
      <c r="C39" s="16" t="s">
        <v>184</v>
      </c>
      <c r="D39" s="16"/>
      <c r="E39" s="5"/>
      <c r="F39" s="5"/>
    </row>
    <row r="40" spans="1:6" ht="15" customHeight="1" x14ac:dyDescent="0.35">
      <c r="A40" s="12" t="s">
        <v>429</v>
      </c>
      <c r="C40" s="16" t="s">
        <v>227</v>
      </c>
      <c r="D40" s="16"/>
      <c r="E40" s="5"/>
      <c r="F40" s="5"/>
    </row>
    <row r="41" spans="1:6" ht="15" customHeight="1" x14ac:dyDescent="0.35">
      <c r="A41" s="11" t="s">
        <v>428</v>
      </c>
      <c r="C41" s="16" t="s">
        <v>180</v>
      </c>
      <c r="D41" s="16"/>
      <c r="E41" s="5"/>
      <c r="F41" s="5"/>
    </row>
    <row r="42" spans="1:6" ht="15" customHeight="1" x14ac:dyDescent="0.35">
      <c r="C42" s="16" t="s">
        <v>178</v>
      </c>
      <c r="D42" s="16"/>
      <c r="E42" s="5"/>
      <c r="F42" s="5"/>
    </row>
    <row r="43" spans="1:6" ht="15" customHeight="1" x14ac:dyDescent="0.35">
      <c r="C43" s="16" t="s">
        <v>176</v>
      </c>
      <c r="D43" s="16"/>
      <c r="E43" s="5"/>
      <c r="F43" s="5"/>
    </row>
    <row r="44" spans="1:6" ht="15" customHeight="1" x14ac:dyDescent="0.35">
      <c r="D44" s="5"/>
      <c r="E44" s="5"/>
      <c r="F44" s="5"/>
    </row>
    <row r="45" spans="1:6" ht="15" customHeight="1" x14ac:dyDescent="0.35">
      <c r="C45" s="5"/>
      <c r="D45" s="5"/>
      <c r="E45" s="5"/>
      <c r="F45" s="5"/>
    </row>
    <row r="46" spans="1:6" ht="15" customHeight="1" x14ac:dyDescent="0.35">
      <c r="C46" s="5"/>
      <c r="D46" s="5"/>
      <c r="E46" s="5"/>
      <c r="F46" s="5"/>
    </row>
    <row r="47" spans="1:6" ht="15" customHeight="1" x14ac:dyDescent="0.35">
      <c r="C47" s="5"/>
      <c r="D47" s="5"/>
      <c r="E47" s="5"/>
      <c r="F47" s="5"/>
    </row>
    <row r="48" spans="1:6" ht="15" customHeight="1" x14ac:dyDescent="0.35">
      <c r="C48" s="5"/>
      <c r="D48" s="5"/>
      <c r="E48" s="5"/>
      <c r="F48" s="5"/>
    </row>
    <row r="49" spans="3:6" ht="15" customHeight="1" x14ac:dyDescent="0.35">
      <c r="C49" s="5"/>
      <c r="D49" s="5"/>
      <c r="E49" s="5"/>
      <c r="F49" s="5"/>
    </row>
    <row r="50" spans="3:6" ht="15" customHeight="1" x14ac:dyDescent="0.35">
      <c r="C50" s="5"/>
      <c r="D50" s="5"/>
      <c r="E50" s="5"/>
      <c r="F50" s="5"/>
    </row>
    <row r="51" spans="3:6" ht="15" customHeight="1" x14ac:dyDescent="0.35">
      <c r="C51" s="5"/>
      <c r="D51" s="5"/>
      <c r="E51" s="5"/>
      <c r="F51" s="5"/>
    </row>
    <row r="52" spans="3:6" ht="15" customHeight="1" x14ac:dyDescent="0.35">
      <c r="C52" s="5"/>
      <c r="D52" s="5"/>
      <c r="E52" s="5"/>
      <c r="F52" s="5"/>
    </row>
    <row r="53" spans="3:6" ht="15" customHeight="1" x14ac:dyDescent="0.35">
      <c r="C53" s="5"/>
      <c r="D53" s="5"/>
      <c r="E53" s="5"/>
      <c r="F53" s="5"/>
    </row>
    <row r="54" spans="3:6" ht="15" customHeight="1" x14ac:dyDescent="0.35">
      <c r="C54" s="5"/>
      <c r="D54" s="5"/>
      <c r="E54" s="5"/>
      <c r="F54" s="5"/>
    </row>
    <row r="55" spans="3:6" ht="15" customHeight="1" x14ac:dyDescent="0.35">
      <c r="C55" s="5"/>
      <c r="D55" s="5"/>
      <c r="E55" s="5"/>
      <c r="F55" s="5"/>
    </row>
    <row r="56" spans="3:6" ht="15" customHeight="1" x14ac:dyDescent="0.35">
      <c r="C56" s="5"/>
      <c r="D56" s="5"/>
      <c r="E56" s="5"/>
      <c r="F56" s="5"/>
    </row>
    <row r="57" spans="3:6" ht="15" customHeight="1" x14ac:dyDescent="0.35">
      <c r="C57" s="5"/>
      <c r="D57" s="5"/>
      <c r="E57" s="5"/>
      <c r="F57" s="5"/>
    </row>
    <row r="60" spans="3:6" ht="15" customHeight="1" x14ac:dyDescent="0.35">
      <c r="C60" s="5"/>
      <c r="D60" s="5"/>
      <c r="E60" s="5"/>
      <c r="F60" s="5"/>
    </row>
    <row r="61" spans="3:6" ht="15" customHeight="1" x14ac:dyDescent="0.35">
      <c r="C61" s="5"/>
      <c r="D61" s="5"/>
      <c r="E61" s="5"/>
      <c r="F61" s="5"/>
    </row>
    <row r="62" spans="3:6" ht="15" customHeight="1" x14ac:dyDescent="0.35">
      <c r="C62" s="5"/>
      <c r="D62" s="5"/>
      <c r="E62" s="5"/>
      <c r="F62" s="5"/>
    </row>
    <row r="63" spans="3:6" ht="15" customHeight="1" x14ac:dyDescent="0.35">
      <c r="C63" s="5"/>
      <c r="D63" s="5"/>
      <c r="E63" s="5"/>
      <c r="F63" s="5"/>
    </row>
    <row r="69" spans="1:1" ht="15" customHeight="1" x14ac:dyDescent="0.35">
      <c r="A69" s="11" t="s">
        <v>172</v>
      </c>
    </row>
    <row r="70" spans="1:1" ht="15" customHeight="1" x14ac:dyDescent="0.35">
      <c r="A70" s="22" t="s">
        <v>427</v>
      </c>
    </row>
    <row r="71" spans="1:1" ht="15" customHeight="1" x14ac:dyDescent="0.35">
      <c r="A71" s="22" t="s">
        <v>426</v>
      </c>
    </row>
    <row r="72" spans="1:1" ht="15" customHeight="1" x14ac:dyDescent="0.35">
      <c r="A72" s="11" t="s">
        <v>167</v>
      </c>
    </row>
  </sheetData>
  <phoneticPr fontId="2"/>
  <hyperlinks>
    <hyperlink ref="A71" r:id="rId1" tooltip="ドロップダウン リストの作成について Web を参照するときに選択します" xr:uid="{00000000-0004-0000-0700-000000000000}"/>
    <hyperlink ref="A70" r:id="rId2" tooltip="セルへのデータの入力規則の適用について Web を参照するときに選択します" xr:uid="{00000000-0004-0000-0700-000001000000}"/>
  </hyperlinks>
  <pageMargins left="0.7" right="0.7" top="0.75" bottom="0.75" header="0.3" footer="0.3"/>
  <pageSetup paperSize="9"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3"/>
  <sheetViews>
    <sheetView showGridLines="0" zoomScaleNormal="100" zoomScalePageLayoutView="125" workbookViewId="0"/>
  </sheetViews>
  <sheetFormatPr defaultColWidth="10" defaultRowHeight="15" customHeight="1" x14ac:dyDescent="0.35"/>
  <cols>
    <col min="1" max="1" width="14.33203125" style="11" customWidth="1"/>
    <col min="2" max="2" width="69.5" style="5" customWidth="1"/>
    <col min="3" max="3" width="15.58203125" style="10" customWidth="1"/>
    <col min="4" max="4" width="12.5" style="10" customWidth="1"/>
    <col min="5" max="5" width="12.25" style="10" customWidth="1"/>
    <col min="6" max="7" width="13.33203125" style="10" customWidth="1"/>
    <col min="8" max="16384" width="10" style="10"/>
  </cols>
  <sheetData>
    <row r="1" spans="1:7" ht="60" customHeight="1" x14ac:dyDescent="0.35">
      <c r="A1" s="11" t="s">
        <v>454</v>
      </c>
      <c r="C1" s="5"/>
      <c r="D1" s="5"/>
      <c r="E1" s="5"/>
      <c r="F1" s="5"/>
      <c r="G1" s="5"/>
    </row>
    <row r="2" spans="1:7" ht="15" customHeight="1" x14ac:dyDescent="0.35">
      <c r="A2" s="11" t="s">
        <v>478</v>
      </c>
      <c r="C2" s="5"/>
      <c r="D2" s="5"/>
      <c r="E2" s="5"/>
      <c r="F2" s="5"/>
      <c r="G2" s="5"/>
    </row>
    <row r="3" spans="1:7" ht="15" customHeight="1" x14ac:dyDescent="0.35">
      <c r="A3" s="11" t="s">
        <v>477</v>
      </c>
      <c r="C3" s="5"/>
      <c r="D3" s="5"/>
      <c r="E3" s="5"/>
      <c r="F3" s="5"/>
      <c r="G3" s="5"/>
    </row>
    <row r="4" spans="1:7" ht="15" customHeight="1" x14ac:dyDescent="0.35">
      <c r="A4" s="11" t="s">
        <v>476</v>
      </c>
      <c r="C4" s="5"/>
      <c r="D4" s="5"/>
      <c r="E4" s="5"/>
      <c r="F4" s="5"/>
      <c r="G4" s="5"/>
    </row>
    <row r="5" spans="1:7" s="18" customFormat="1" ht="15" customHeight="1" x14ac:dyDescent="0.35">
      <c r="A5" s="11" t="s">
        <v>475</v>
      </c>
      <c r="B5" s="5"/>
      <c r="C5" s="41" t="s">
        <v>246</v>
      </c>
      <c r="D5" s="41" t="s">
        <v>245</v>
      </c>
      <c r="E5" s="41" t="s">
        <v>385</v>
      </c>
      <c r="F5" s="41" t="s">
        <v>384</v>
      </c>
      <c r="G5" s="41" t="s">
        <v>383</v>
      </c>
    </row>
    <row r="6" spans="1:7" s="18" customFormat="1" ht="15" customHeight="1" x14ac:dyDescent="0.55000000000000004">
      <c r="A6" s="11" t="s">
        <v>474</v>
      </c>
      <c r="B6" s="5"/>
      <c r="C6" s="41" t="s">
        <v>242</v>
      </c>
      <c r="D6" s="41" t="s">
        <v>378</v>
      </c>
      <c r="E6" s="46">
        <v>30000</v>
      </c>
      <c r="F6" s="46">
        <v>80000</v>
      </c>
      <c r="G6" s="46">
        <v>30000</v>
      </c>
    </row>
    <row r="7" spans="1:7" s="18" customFormat="1" ht="15" customHeight="1" x14ac:dyDescent="0.55000000000000004">
      <c r="A7" s="11" t="s">
        <v>473</v>
      </c>
      <c r="B7" s="5"/>
      <c r="C7" s="41" t="s">
        <v>242</v>
      </c>
      <c r="D7" s="41" t="s">
        <v>208</v>
      </c>
      <c r="E7" s="46">
        <v>10000</v>
      </c>
      <c r="F7" s="46">
        <v>30000</v>
      </c>
      <c r="G7" s="46">
        <v>40000</v>
      </c>
    </row>
    <row r="8" spans="1:7" s="18" customFormat="1" ht="15" customHeight="1" x14ac:dyDescent="0.55000000000000004">
      <c r="A8" s="11" t="s">
        <v>472</v>
      </c>
      <c r="B8" s="5"/>
      <c r="C8" s="41" t="s">
        <v>376</v>
      </c>
      <c r="D8" s="41" t="s">
        <v>184</v>
      </c>
      <c r="E8" s="46">
        <v>30000</v>
      </c>
      <c r="F8" s="46">
        <v>15000</v>
      </c>
      <c r="G8" s="46">
        <v>20000</v>
      </c>
    </row>
    <row r="9" spans="1:7" s="18" customFormat="1" ht="15" customHeight="1" x14ac:dyDescent="0.55000000000000004">
      <c r="A9" s="11" t="s">
        <v>471</v>
      </c>
      <c r="B9" s="5"/>
      <c r="C9" s="41" t="s">
        <v>376</v>
      </c>
      <c r="D9" s="41" t="s">
        <v>380</v>
      </c>
      <c r="E9" s="46">
        <v>25000</v>
      </c>
      <c r="F9" s="46">
        <v>80000</v>
      </c>
      <c r="G9" s="46">
        <v>120000</v>
      </c>
    </row>
    <row r="10" spans="1:7" s="18" customFormat="1" ht="15" customHeight="1" x14ac:dyDescent="0.55000000000000004">
      <c r="A10" s="11" t="s">
        <v>342</v>
      </c>
      <c r="B10" s="5"/>
      <c r="C10" s="41" t="s">
        <v>375</v>
      </c>
      <c r="D10" s="41" t="s">
        <v>374</v>
      </c>
      <c r="E10" s="46">
        <v>80000</v>
      </c>
      <c r="F10" s="46">
        <v>40000</v>
      </c>
      <c r="G10" s="46">
        <v>20000</v>
      </c>
    </row>
    <row r="11" spans="1:7" s="18" customFormat="1" ht="15" customHeight="1" x14ac:dyDescent="0.55000000000000004">
      <c r="A11" s="11"/>
      <c r="B11" s="5"/>
      <c r="C11" s="41" t="s">
        <v>375</v>
      </c>
      <c r="D11" s="41" t="s">
        <v>377</v>
      </c>
      <c r="E11" s="46">
        <v>90000</v>
      </c>
      <c r="F11" s="46">
        <v>35000</v>
      </c>
      <c r="G11" s="46">
        <v>25000</v>
      </c>
    </row>
    <row r="12" spans="1:7" s="18" customFormat="1" ht="15" customHeight="1" x14ac:dyDescent="0.55000000000000004">
      <c r="A12" s="11"/>
      <c r="B12" s="5"/>
      <c r="C12" s="41" t="s">
        <v>231</v>
      </c>
      <c r="D12" s="41" t="s">
        <v>229</v>
      </c>
      <c r="E12" s="46">
        <v>90000</v>
      </c>
      <c r="F12" s="46">
        <v>110000</v>
      </c>
      <c r="G12" s="46">
        <v>200000</v>
      </c>
    </row>
    <row r="13" spans="1:7" s="18" customFormat="1" ht="15" customHeight="1" x14ac:dyDescent="0.55000000000000004">
      <c r="A13" s="11"/>
      <c r="B13" s="5"/>
      <c r="C13" s="41" t="s">
        <v>231</v>
      </c>
      <c r="D13" s="41" t="s">
        <v>227</v>
      </c>
      <c r="E13" s="46">
        <v>75000</v>
      </c>
      <c r="F13" s="46">
        <v>82000</v>
      </c>
      <c r="G13" s="46">
        <v>150000</v>
      </c>
    </row>
    <row r="14" spans="1:7" s="18" customFormat="1" ht="15" customHeight="1" x14ac:dyDescent="0.35">
      <c r="A14" s="11"/>
      <c r="B14" s="5"/>
      <c r="C14" s="5"/>
      <c r="D14" s="5"/>
      <c r="E14" s="5"/>
      <c r="F14" s="5"/>
      <c r="G14" s="5"/>
    </row>
    <row r="15" spans="1:7" s="18" customFormat="1" ht="15" customHeight="1" x14ac:dyDescent="0.35">
      <c r="A15" s="11"/>
      <c r="B15" s="5"/>
      <c r="C15" s="5"/>
      <c r="D15" s="5"/>
      <c r="E15" s="5"/>
      <c r="F15" s="5"/>
      <c r="G15" s="5"/>
    </row>
    <row r="16" spans="1:7" s="18" customFormat="1" ht="15" customHeight="1" x14ac:dyDescent="0.35">
      <c r="A16" s="11"/>
      <c r="B16" s="5"/>
      <c r="C16" s="5"/>
      <c r="D16" s="5"/>
      <c r="E16" s="5"/>
      <c r="F16" s="5"/>
      <c r="G16" s="5"/>
    </row>
    <row r="17" spans="1:7" s="18" customFormat="1" ht="15" customHeight="1" x14ac:dyDescent="0.35">
      <c r="A17" s="11"/>
      <c r="B17" s="5"/>
      <c r="C17" s="5"/>
      <c r="D17" s="5"/>
      <c r="E17" s="5"/>
      <c r="F17" s="5"/>
      <c r="G17" s="5"/>
    </row>
    <row r="18" spans="1:7" s="18" customFormat="1" ht="15" customHeight="1" x14ac:dyDescent="0.35">
      <c r="A18" s="11"/>
      <c r="B18" s="5"/>
      <c r="C18" s="5"/>
      <c r="D18" s="5"/>
      <c r="E18" s="5"/>
      <c r="F18" s="5"/>
      <c r="G18" s="5"/>
    </row>
    <row r="19" spans="1:7" s="18" customFormat="1" ht="15" customHeight="1" x14ac:dyDescent="0.35">
      <c r="A19" s="11"/>
      <c r="B19" s="5"/>
      <c r="C19" s="5"/>
      <c r="D19" s="5"/>
      <c r="E19" s="5"/>
      <c r="F19" s="5"/>
      <c r="G19" s="5"/>
    </row>
    <row r="20" spans="1:7" s="18" customFormat="1" ht="15" customHeight="1" x14ac:dyDescent="0.35">
      <c r="A20" s="11"/>
      <c r="B20" s="5"/>
      <c r="C20" s="5"/>
      <c r="D20" s="5"/>
      <c r="E20" s="5"/>
      <c r="F20" s="5"/>
      <c r="G20" s="5"/>
    </row>
    <row r="21" spans="1:7" s="18" customFormat="1" ht="15" customHeight="1" x14ac:dyDescent="0.35">
      <c r="A21" s="11"/>
      <c r="B21" s="5"/>
      <c r="C21" s="5"/>
      <c r="D21" s="5"/>
      <c r="E21" s="5"/>
      <c r="F21" s="5"/>
      <c r="G21" s="5"/>
    </row>
    <row r="22" spans="1:7" s="18" customFormat="1" ht="15" customHeight="1" x14ac:dyDescent="0.35">
      <c r="A22" s="11"/>
      <c r="B22" s="5"/>
    </row>
    <row r="23" spans="1:7" s="18" customFormat="1" ht="15" customHeight="1" x14ac:dyDescent="0.35">
      <c r="A23" s="11"/>
      <c r="B23" s="5"/>
    </row>
    <row r="24" spans="1:7" s="18" customFormat="1" ht="15" customHeight="1" x14ac:dyDescent="0.35">
      <c r="A24" s="11"/>
      <c r="B24" s="5"/>
    </row>
    <row r="27" spans="1:7" ht="15" customHeight="1" x14ac:dyDescent="0.35">
      <c r="A27" s="11" t="s">
        <v>470</v>
      </c>
      <c r="C27" s="5"/>
      <c r="D27" s="5"/>
      <c r="E27" s="5"/>
      <c r="F27" s="5"/>
      <c r="G27" s="5"/>
    </row>
    <row r="28" spans="1:7" ht="15" customHeight="1" x14ac:dyDescent="0.35">
      <c r="A28" s="11" t="s">
        <v>469</v>
      </c>
      <c r="C28" s="5"/>
      <c r="D28" s="5"/>
      <c r="E28" s="5"/>
      <c r="F28" s="5"/>
      <c r="G28" s="5"/>
    </row>
    <row r="29" spans="1:7" ht="15" customHeight="1" x14ac:dyDescent="0.35">
      <c r="A29" s="11" t="s">
        <v>468</v>
      </c>
      <c r="C29" s="5"/>
      <c r="D29" s="5"/>
      <c r="E29" s="5"/>
      <c r="F29" s="5"/>
      <c r="G29" s="5"/>
    </row>
    <row r="30" spans="1:7" ht="15" customHeight="1" x14ac:dyDescent="0.35">
      <c r="A30" s="11" t="s">
        <v>467</v>
      </c>
      <c r="C30" s="5"/>
      <c r="D30" s="5"/>
      <c r="E30" s="5"/>
      <c r="F30" s="5"/>
      <c r="G30" s="5"/>
    </row>
    <row r="31" spans="1:7" ht="15" customHeight="1" x14ac:dyDescent="0.35">
      <c r="A31" s="11" t="s">
        <v>466</v>
      </c>
    </row>
    <row r="32" spans="1:7" ht="15" customHeight="1" x14ac:dyDescent="0.35">
      <c r="A32" s="11" t="s">
        <v>465</v>
      </c>
      <c r="C32" s="5"/>
      <c r="D32" s="5"/>
      <c r="E32" s="5"/>
      <c r="F32" s="5"/>
      <c r="G32" s="5"/>
    </row>
    <row r="33" spans="1:7" ht="15" customHeight="1" x14ac:dyDescent="0.35">
      <c r="A33" s="11" t="s">
        <v>464</v>
      </c>
    </row>
    <row r="34" spans="1:7" ht="15" customHeight="1" x14ac:dyDescent="0.35">
      <c r="A34" s="11" t="s">
        <v>463</v>
      </c>
      <c r="C34" s="41" t="s">
        <v>246</v>
      </c>
      <c r="D34" s="41" t="s">
        <v>245</v>
      </c>
      <c r="E34" s="41" t="s">
        <v>385</v>
      </c>
      <c r="F34" s="41" t="s">
        <v>384</v>
      </c>
      <c r="G34" s="41" t="s">
        <v>383</v>
      </c>
    </row>
    <row r="35" spans="1:7" ht="15" customHeight="1" x14ac:dyDescent="0.55000000000000004">
      <c r="C35" s="41" t="s">
        <v>376</v>
      </c>
      <c r="D35" s="41" t="s">
        <v>184</v>
      </c>
      <c r="E35" s="46">
        <v>30000</v>
      </c>
      <c r="F35" s="46">
        <v>15000</v>
      </c>
      <c r="G35" s="46">
        <v>20000</v>
      </c>
    </row>
    <row r="36" spans="1:7" ht="15" customHeight="1" x14ac:dyDescent="0.55000000000000004">
      <c r="C36" s="41" t="s">
        <v>376</v>
      </c>
      <c r="D36" s="41" t="s">
        <v>380</v>
      </c>
      <c r="E36" s="46">
        <v>25000</v>
      </c>
      <c r="F36" s="46">
        <v>80000</v>
      </c>
      <c r="G36" s="46">
        <v>120000</v>
      </c>
    </row>
    <row r="37" spans="1:7" ht="15" customHeight="1" x14ac:dyDescent="0.55000000000000004">
      <c r="C37" s="41" t="s">
        <v>375</v>
      </c>
      <c r="D37" s="41" t="s">
        <v>374</v>
      </c>
      <c r="E37" s="46">
        <v>80000</v>
      </c>
      <c r="F37" s="46">
        <v>40000</v>
      </c>
      <c r="G37" s="46">
        <v>20000</v>
      </c>
    </row>
    <row r="38" spans="1:7" ht="15" customHeight="1" x14ac:dyDescent="0.55000000000000004">
      <c r="C38" s="41" t="s">
        <v>375</v>
      </c>
      <c r="D38" s="41" t="s">
        <v>377</v>
      </c>
      <c r="E38" s="46">
        <v>90000</v>
      </c>
      <c r="F38" s="46">
        <v>35000</v>
      </c>
      <c r="G38" s="46">
        <v>25000</v>
      </c>
    </row>
    <row r="39" spans="1:7" ht="15" customHeight="1" x14ac:dyDescent="0.55000000000000004">
      <c r="C39" s="41" t="s">
        <v>231</v>
      </c>
      <c r="D39" s="41" t="s">
        <v>229</v>
      </c>
      <c r="E39" s="46">
        <v>90000</v>
      </c>
      <c r="F39" s="46">
        <v>110000</v>
      </c>
      <c r="G39" s="46">
        <v>200000</v>
      </c>
    </row>
    <row r="40" spans="1:7" ht="15" customHeight="1" x14ac:dyDescent="0.55000000000000004">
      <c r="C40" s="41" t="s">
        <v>231</v>
      </c>
      <c r="D40" s="41" t="s">
        <v>227</v>
      </c>
      <c r="E40" s="46">
        <v>75000</v>
      </c>
      <c r="F40" s="46">
        <v>82000</v>
      </c>
      <c r="G40" s="46">
        <v>150000</v>
      </c>
    </row>
    <row r="41" spans="1:7" ht="15" customHeight="1" x14ac:dyDescent="0.55000000000000004">
      <c r="C41" s="41" t="s">
        <v>242</v>
      </c>
      <c r="D41" s="41" t="s">
        <v>378</v>
      </c>
      <c r="E41" s="46">
        <v>30000</v>
      </c>
      <c r="F41" s="46">
        <v>80000</v>
      </c>
      <c r="G41" s="46">
        <v>30000</v>
      </c>
    </row>
    <row r="42" spans="1:7" ht="15" customHeight="1" x14ac:dyDescent="0.55000000000000004">
      <c r="C42" s="41" t="s">
        <v>242</v>
      </c>
      <c r="D42" s="41" t="s">
        <v>208</v>
      </c>
      <c r="E42" s="46">
        <v>10000</v>
      </c>
      <c r="F42" s="46">
        <v>30000</v>
      </c>
      <c r="G42" s="46">
        <v>40000</v>
      </c>
    </row>
    <row r="43" spans="1:7" ht="15" customHeight="1" x14ac:dyDescent="0.35">
      <c r="C43" s="5"/>
      <c r="D43" s="5"/>
      <c r="E43" s="5"/>
      <c r="F43" s="5"/>
      <c r="G43" s="5"/>
    </row>
    <row r="44" spans="1:7" ht="15" customHeight="1" x14ac:dyDescent="0.35">
      <c r="C44" s="5"/>
      <c r="D44" s="5"/>
      <c r="E44" s="5"/>
      <c r="F44" s="5"/>
      <c r="G44" s="5"/>
    </row>
    <row r="45" spans="1:7" ht="15" customHeight="1" x14ac:dyDescent="0.35">
      <c r="C45" s="5"/>
      <c r="D45" s="5"/>
      <c r="E45" s="5"/>
      <c r="F45" s="5"/>
      <c r="G45" s="5"/>
    </row>
    <row r="46" spans="1:7" ht="15" customHeight="1" x14ac:dyDescent="0.35">
      <c r="C46" s="5"/>
      <c r="D46" s="5"/>
      <c r="E46" s="5"/>
      <c r="F46" s="5"/>
      <c r="G46" s="5"/>
    </row>
    <row r="47" spans="1:7" ht="15" customHeight="1" x14ac:dyDescent="0.35">
      <c r="A47" s="11" t="s">
        <v>462</v>
      </c>
      <c r="C47" s="5"/>
      <c r="D47" s="5"/>
      <c r="E47" s="5"/>
      <c r="F47" s="5"/>
      <c r="G47" s="5"/>
    </row>
    <row r="48" spans="1:7" ht="15" customHeight="1" x14ac:dyDescent="0.35">
      <c r="A48" s="11" t="s">
        <v>461</v>
      </c>
      <c r="C48" s="5"/>
      <c r="D48" s="5"/>
      <c r="E48" s="5"/>
      <c r="F48" s="5"/>
      <c r="G48" s="5"/>
    </row>
    <row r="49" spans="1:7" ht="15" customHeight="1" x14ac:dyDescent="0.35">
      <c r="A49" s="11" t="s">
        <v>460</v>
      </c>
      <c r="C49" s="5"/>
      <c r="D49" s="5"/>
      <c r="E49" s="5"/>
      <c r="F49" s="5"/>
      <c r="G49" s="5"/>
    </row>
    <row r="50" spans="1:7" ht="15" customHeight="1" x14ac:dyDescent="0.35">
      <c r="A50" s="11" t="s">
        <v>459</v>
      </c>
      <c r="C50" s="5"/>
      <c r="D50" s="5"/>
      <c r="E50" s="5"/>
      <c r="F50" s="5"/>
      <c r="G50" s="5"/>
    </row>
    <row r="51" spans="1:7" ht="15" customHeight="1" x14ac:dyDescent="0.35">
      <c r="A51" s="11" t="s">
        <v>458</v>
      </c>
      <c r="C51" s="5"/>
      <c r="D51" s="5"/>
      <c r="E51" s="5"/>
      <c r="F51" s="5"/>
      <c r="G51" s="5"/>
    </row>
    <row r="52" spans="1:7" ht="15" customHeight="1" x14ac:dyDescent="0.35">
      <c r="A52" s="11" t="s">
        <v>457</v>
      </c>
      <c r="C52" s="5"/>
      <c r="D52" s="5"/>
      <c r="E52" s="5"/>
      <c r="F52" s="5"/>
      <c r="G52" s="5"/>
    </row>
    <row r="53" spans="1:7" ht="15" customHeight="1" x14ac:dyDescent="0.35">
      <c r="A53" s="11" t="s">
        <v>456</v>
      </c>
      <c r="C53" s="5"/>
      <c r="D53" s="5"/>
      <c r="E53" s="5"/>
      <c r="F53" s="5"/>
      <c r="G53" s="5"/>
    </row>
    <row r="54" spans="1:7" ht="15" customHeight="1" x14ac:dyDescent="0.35">
      <c r="A54" s="11" t="s">
        <v>455</v>
      </c>
      <c r="C54" s="41" t="s">
        <v>246</v>
      </c>
      <c r="D54" s="41" t="s">
        <v>245</v>
      </c>
      <c r="E54" s="41" t="s">
        <v>385</v>
      </c>
      <c r="F54" s="41" t="s">
        <v>384</v>
      </c>
      <c r="G54" s="41" t="s">
        <v>383</v>
      </c>
    </row>
    <row r="55" spans="1:7" ht="15" customHeight="1" x14ac:dyDescent="0.55000000000000004">
      <c r="C55" s="41" t="s">
        <v>376</v>
      </c>
      <c r="D55" s="41" t="s">
        <v>184</v>
      </c>
      <c r="E55" s="46">
        <v>30000</v>
      </c>
      <c r="F55" s="46">
        <v>15000</v>
      </c>
      <c r="G55" s="46">
        <v>20000</v>
      </c>
    </row>
    <row r="56" spans="1:7" ht="15" customHeight="1" x14ac:dyDescent="0.55000000000000004">
      <c r="C56" s="41" t="s">
        <v>376</v>
      </c>
      <c r="D56" s="41" t="s">
        <v>380</v>
      </c>
      <c r="E56" s="46">
        <v>25000</v>
      </c>
      <c r="F56" s="46">
        <v>80000</v>
      </c>
      <c r="G56" s="46">
        <v>120000</v>
      </c>
    </row>
    <row r="57" spans="1:7" ht="15" customHeight="1" x14ac:dyDescent="0.55000000000000004">
      <c r="C57" s="41" t="s">
        <v>375</v>
      </c>
      <c r="D57" s="41" t="s">
        <v>374</v>
      </c>
      <c r="E57" s="46">
        <v>80000</v>
      </c>
      <c r="F57" s="46">
        <v>40000</v>
      </c>
      <c r="G57" s="46">
        <v>20000</v>
      </c>
    </row>
    <row r="58" spans="1:7" ht="15" customHeight="1" x14ac:dyDescent="0.55000000000000004">
      <c r="C58" s="41" t="s">
        <v>375</v>
      </c>
      <c r="D58" s="41" t="s">
        <v>377</v>
      </c>
      <c r="E58" s="46">
        <v>90000</v>
      </c>
      <c r="F58" s="46">
        <v>35000</v>
      </c>
      <c r="G58" s="46">
        <v>25000</v>
      </c>
    </row>
    <row r="59" spans="1:7" ht="15" customHeight="1" x14ac:dyDescent="0.55000000000000004">
      <c r="C59" s="41" t="s">
        <v>231</v>
      </c>
      <c r="D59" s="41" t="s">
        <v>229</v>
      </c>
      <c r="E59" s="46">
        <v>90000</v>
      </c>
      <c r="F59" s="46">
        <v>110000</v>
      </c>
      <c r="G59" s="46">
        <v>200000</v>
      </c>
    </row>
    <row r="60" spans="1:7" ht="15" customHeight="1" x14ac:dyDescent="0.55000000000000004">
      <c r="C60" s="41" t="s">
        <v>231</v>
      </c>
      <c r="D60" s="41" t="s">
        <v>227</v>
      </c>
      <c r="E60" s="46">
        <v>75000</v>
      </c>
      <c r="F60" s="46">
        <v>82000</v>
      </c>
      <c r="G60" s="46">
        <v>150000</v>
      </c>
    </row>
    <row r="61" spans="1:7" ht="15" customHeight="1" x14ac:dyDescent="0.55000000000000004">
      <c r="C61" s="41" t="s">
        <v>242</v>
      </c>
      <c r="D61" s="41" t="s">
        <v>378</v>
      </c>
      <c r="E61" s="46">
        <v>30000</v>
      </c>
      <c r="F61" s="46">
        <v>80000</v>
      </c>
      <c r="G61" s="46">
        <v>30000</v>
      </c>
    </row>
    <row r="62" spans="1:7" ht="15" customHeight="1" x14ac:dyDescent="0.55000000000000004">
      <c r="C62" s="41" t="s">
        <v>242</v>
      </c>
      <c r="D62" s="41" t="s">
        <v>208</v>
      </c>
      <c r="E62" s="46">
        <v>10000</v>
      </c>
      <c r="F62" s="46">
        <v>30000</v>
      </c>
      <c r="G62" s="46">
        <v>40000</v>
      </c>
    </row>
    <row r="69" spans="1:7" ht="15" customHeight="1" x14ac:dyDescent="0.35">
      <c r="C69" s="5"/>
      <c r="D69" s="5"/>
      <c r="E69" s="5"/>
      <c r="F69" s="5"/>
      <c r="G69" s="5"/>
    </row>
    <row r="70" spans="1:7" ht="15" customHeight="1" x14ac:dyDescent="0.35">
      <c r="A70" s="11" t="s">
        <v>172</v>
      </c>
      <c r="C70" s="5"/>
      <c r="D70" s="5"/>
      <c r="E70" s="5"/>
      <c r="F70" s="5"/>
      <c r="G70" s="5"/>
    </row>
    <row r="71" spans="1:7" ht="15" customHeight="1" x14ac:dyDescent="0.35">
      <c r="A71" s="22" t="s">
        <v>454</v>
      </c>
      <c r="C71" s="5"/>
      <c r="D71" s="5"/>
      <c r="E71" s="5"/>
      <c r="F71" s="5"/>
      <c r="G71" s="5"/>
    </row>
    <row r="72" spans="1:7" ht="15" customHeight="1" x14ac:dyDescent="0.35">
      <c r="A72" s="22" t="s">
        <v>453</v>
      </c>
    </row>
    <row r="73" spans="1:7" ht="15" customHeight="1" x14ac:dyDescent="0.35">
      <c r="A73" s="11" t="s">
        <v>167</v>
      </c>
    </row>
  </sheetData>
  <phoneticPr fontId="2"/>
  <hyperlinks>
    <hyperlink ref="A71" r:id="rId1" tooltip="データの即座の分析について Web を参照するときに選択します" xr:uid="{00000000-0004-0000-0800-000000000000}"/>
    <hyperlink ref="A72" r:id="rId2" tooltip="スパーク ラインを使用したデータの傾向の分析について Web を参照するときに選択します" xr:uid="{00000000-0004-0000-0800-000001000000}"/>
  </hyperlinks>
  <pageMargins left="0.7" right="0.7" top="0.75" bottom="0.75" header="0.3" footer="0.3"/>
  <pageSetup paperSize="9" orientation="landscape" r:id="rId3"/>
  <drawing r:id="rId4"/>
  <tableParts count="3">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開始</vt:lpstr>
      <vt:lpstr>1. 加算</vt:lpstr>
      <vt:lpstr>2. フィル</vt:lpstr>
      <vt:lpstr>3. 分割</vt:lpstr>
      <vt:lpstr>4. 転置</vt:lpstr>
      <vt:lpstr>5. 並べ替えとフィルター</vt:lpstr>
      <vt:lpstr>6. 表</vt:lpstr>
      <vt:lpstr>7. ドロップダウン</vt:lpstr>
      <vt:lpstr>8. 分析</vt:lpstr>
      <vt:lpstr>9. グラフ</vt:lpstr>
      <vt:lpstr>10. ピボットテーブル</vt:lpstr>
      <vt:lpstr>詳細情報</vt:lpstr>
      <vt:lpstr>【令和4年2月18日】中心仮説</vt:lpstr>
      <vt:lpstr>【令和3年4月1日時点】中心仮説外</vt:lpstr>
      <vt:lpstr>【令和3年4月1日時点】執筆希望リスト（2018）</vt:lpstr>
      <vt:lpstr>【令和3年4月1日時点】執筆希望リスト（2019）</vt:lpstr>
      <vt:lpstr>ExtraCredit</vt:lpstr>
      <vt:lpstr>MoreFruit</vt:lpstr>
      <vt:lpstr>MoreItem</vt:lpstr>
      <vt:lpstr>MoreItems</vt:lpstr>
      <vt:lpstr>SUMExtraCredit</vt:lpstr>
      <vt:lpstr>SUMIF</vt:lpstr>
      <vt:lpstr>SUMIFExtraCredit</vt:lpstr>
      <vt:lpstr>果物</vt:lpstr>
      <vt:lpstr>項目</vt:lpstr>
      <vt:lpstr>集計</vt:lpstr>
      <vt:lpstr>肉類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Nakada</dc:creator>
  <cp:lastModifiedBy>コアセンター</cp:lastModifiedBy>
  <cp:lastPrinted>2019-07-29T08:28:38Z</cp:lastPrinted>
  <dcterms:created xsi:type="dcterms:W3CDTF">2019-07-19T07:27:17Z</dcterms:created>
  <dcterms:modified xsi:type="dcterms:W3CDTF">2022-02-28T01:28:35Z</dcterms:modified>
</cp:coreProperties>
</file>