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Shinohara\Desktop\★作業フォルダ\"/>
    </mc:Choice>
  </mc:AlternateContent>
  <xr:revisionPtr revIDLastSave="0" documentId="13_ncr:1_{9071F719-4209-4F16-8CC6-57FEC921F361}" xr6:coauthVersionLast="47" xr6:coauthVersionMax="47" xr10:uidLastSave="{00000000-0000-0000-0000-000000000000}"/>
  <workbookProtection workbookAlgorithmName="SHA-512" workbookHashValue="sUYhM9kwqvaCISQFVus4DZrbsqIvY/5JNSEA0mNEzOymNdUXaIASF2Eqf6E6SA+Hz5NcEYRjx9FojC9qT53KRw==" workbookSaltValue="6RSZqVC/HtDP1MtU98x9yQ==" workbookSpinCount="100000" lockStructure="1"/>
  <bookViews>
    <workbookView xWindow="-120" yWindow="-120" windowWidth="29040" windowHeight="15720" tabRatio="577" activeTab="1" xr2:uid="{00000000-000D-0000-FFFF-FFFF00000000}"/>
  </bookViews>
  <sheets>
    <sheet name="コード番号一覧" sheetId="4" r:id="rId1"/>
    <sheet name="様式2-1【随時】アブストラクト" sheetId="3" r:id="rId2"/>
    <sheet name="様式2-1②【一括】アブストラクト " sheetId="7" state="hidden" r:id="rId3"/>
    <sheet name="【参考】グラフィカルアブストラクト（例）" sheetId="6" r:id="rId4"/>
    <sheet name="マスタデータ_実際は非表示(OLD)" sheetId="2" state="hidden" r:id="rId5"/>
  </sheets>
  <definedNames>
    <definedName name="_xlnm.Print_Area" localSheetId="3">'【参考】グラフィカルアブストラクト（例）'!$B$1:$M$26</definedName>
    <definedName name="アウトカム名" localSheetId="2">'様式2-1②【一括】アブストラクト '!$I$61</definedName>
    <definedName name="アウトカム名">'様式2-1【随時】アブストラクト'!$I$61</definedName>
    <definedName name="エコチル調査における役割" localSheetId="2">'様式2-1②【一括】アブストラクト '!$I$22</definedName>
    <definedName name="エコチル調査における役割">'様式2-1【随時】アブストラクト'!$I$22</definedName>
    <definedName name="データセット_主要アウト1" localSheetId="2">'様式2-1②【一括】アブストラクト '!$AD$117</definedName>
    <definedName name="データセット_主要アウト1">'様式2-1【随時】アブストラクト'!$AD$118</definedName>
    <definedName name="データセット_主要アウト2" localSheetId="2">'様式2-1②【一括】アブストラクト '!$AD$118</definedName>
    <definedName name="データセット_主要アウト2">'様式2-1【随時】アブストラクト'!$AD$119</definedName>
    <definedName name="データセット_主要アウト3" localSheetId="2">'様式2-1②【一括】アブストラクト '!$AD$119</definedName>
    <definedName name="データセット_主要アウト3">'様式2-1【随時】アブストラクト'!$AD$120</definedName>
    <definedName name="データセット_主要アウト4" localSheetId="2">'様式2-1②【一括】アブストラクト '!$AD$120</definedName>
    <definedName name="データセット_主要アウト4">'様式2-1【随時】アブストラクト'!$AD$121</definedName>
    <definedName name="データセット_主要アウト5" localSheetId="2">'様式2-1②【一括】アブストラクト '!$AD$121</definedName>
    <definedName name="データセット_主要アウト5">'様式2-1【随時】アブストラクト'!$AD$122</definedName>
    <definedName name="データセット_主要アウト6" localSheetId="2">'様式2-1②【一括】アブストラクト '!$AD$122</definedName>
    <definedName name="データセット_主要アウト6">'様式2-1【随時】アブストラクト'!$AD$123</definedName>
    <definedName name="データセット_主要曝露1" localSheetId="2">'様式2-1②【一括】アブストラクト '!$AD$131</definedName>
    <definedName name="データセット_主要曝露1">'様式2-1【随時】アブストラクト'!$AD$132</definedName>
    <definedName name="データセット_主要曝露2" localSheetId="2">'様式2-1②【一括】アブストラクト '!$AD$132</definedName>
    <definedName name="データセット_主要曝露2">'様式2-1【随時】アブストラクト'!$AD$133</definedName>
    <definedName name="データセット_主要曝露3" localSheetId="2">'様式2-1②【一括】アブストラクト '!$AD$133</definedName>
    <definedName name="データセット_主要曝露3">'様式2-1【随時】アブストラクト'!$AD$134</definedName>
    <definedName name="データセット_主要曝露4" localSheetId="2">'様式2-1②【一括】アブストラクト '!$AD$134</definedName>
    <definedName name="データセット_主要曝露4">'様式2-1【随時】アブストラクト'!$AD$135</definedName>
    <definedName name="データセット_主要曝露5" localSheetId="2">'様式2-1②【一括】アブストラクト '!$AD$135</definedName>
    <definedName name="データセット_主要曝露5">'様式2-1【随時】アブストラクト'!$AD$136</definedName>
    <definedName name="データセット_主要曝露6" localSheetId="2">'様式2-1②【一括】アブストラクト '!$AD$136</definedName>
    <definedName name="データセット_主要曝露6">'様式2-1【随時】アブストラクト'!$AD$137</definedName>
    <definedName name="データセット_副次アウト1" localSheetId="2">'様式2-1②【一括】アブストラクト '!$AD$123</definedName>
    <definedName name="データセット_副次アウト1">'様式2-1【随時】アブストラクト'!$AD$124</definedName>
    <definedName name="データセット_副次アウト2" localSheetId="2">'様式2-1②【一括】アブストラクト '!$AD$124</definedName>
    <definedName name="データセット_副次アウト2">'様式2-1【随時】アブストラクト'!$AD$125</definedName>
    <definedName name="データセット_副次アウト3" localSheetId="2">'様式2-1②【一括】アブストラクト '!$AD$125</definedName>
    <definedName name="データセット_副次アウト3">'様式2-1【随時】アブストラクト'!$AD$126</definedName>
    <definedName name="データセット_副次アウト4" localSheetId="2">'様式2-1②【一括】アブストラクト '!$AD$126</definedName>
    <definedName name="データセット_副次アウト4">'様式2-1【随時】アブストラクト'!$AD$127</definedName>
    <definedName name="データセット_副次アウト5" localSheetId="2">'様式2-1②【一括】アブストラクト '!$AD$127</definedName>
    <definedName name="データセット_副次アウト5">'様式2-1【随時】アブストラクト'!$AD$128</definedName>
    <definedName name="データセット_副次アウト6" localSheetId="2">'様式2-1②【一括】アブストラクト '!$AD$128</definedName>
    <definedName name="データセット_副次アウト6">'様式2-1【随時】アブストラクト'!$AD$129</definedName>
    <definedName name="データセット_副次曝露1" localSheetId="2">'様式2-1②【一括】アブストラクト '!$AD$137</definedName>
    <definedName name="データセット_副次曝露1">'様式2-1【随時】アブストラクト'!$AD$138</definedName>
    <definedName name="データセット_副次曝露2" localSheetId="2">'様式2-1②【一括】アブストラクト '!$AD$138</definedName>
    <definedName name="データセット_副次曝露2">'様式2-1【随時】アブストラクト'!$AD$139</definedName>
    <definedName name="データセット_副次曝露3" localSheetId="2">'様式2-1②【一括】アブストラクト '!$AD$139</definedName>
    <definedName name="データセット_副次曝露3">'様式2-1【随時】アブストラクト'!$AD$140</definedName>
    <definedName name="データセット_副次曝露4" localSheetId="2">'様式2-1②【一括】アブストラクト '!$AD$140</definedName>
    <definedName name="データセット_副次曝露4">'様式2-1【随時】アブストラクト'!$AD$141</definedName>
    <definedName name="データセット_副次曝露5" localSheetId="2">'様式2-1②【一括】アブストラクト '!$AD$141</definedName>
    <definedName name="データセット_副次曝露5">'様式2-1【随時】アブストラクト'!$AD$142</definedName>
    <definedName name="データセット_副次曝露6" localSheetId="2">'様式2-1②【一括】アブストラクト '!$AD$142</definedName>
    <definedName name="データセット_副次曝露6">'様式2-1【随時】アブストラクト'!$AD$143</definedName>
    <definedName name="データ名" localSheetId="2">'様式2-1②【一括】アブストラクト '!$I$50</definedName>
    <definedName name="データ名">'様式2-1【随時】アブストラクト'!$I$50</definedName>
    <definedName name="一部重複" localSheetId="2">'様式2-1②【一括】アブストラクト '!$I$85</definedName>
    <definedName name="一部重複">'様式2-1【随時】アブストラクト'!$I$85</definedName>
    <definedName name="応募者_役職" localSheetId="2">'様式2-1②【一括】アブストラクト '!$I$21</definedName>
    <definedName name="応募者_役職">'様式2-1【随時】アブストラクト'!$I$21</definedName>
    <definedName name="応募者メールアドレス" localSheetId="2">'様式2-1②【一括】アブストラクト '!$I$23</definedName>
    <definedName name="応募者メールアドレス">'様式2-1【随時】アブストラクト'!$I$23</definedName>
    <definedName name="応募者電話番号" localSheetId="2">'様式2-1②【一括】アブストラクト '!$I$24</definedName>
    <definedName name="応募者電話番号">'様式2-1【随時】アブストラクト'!$I$24</definedName>
    <definedName name="課題番号" localSheetId="2">'様式2-1②【一括】アブストラクト '!$I$54</definedName>
    <definedName name="課題番号">'様式2-1【随時】アブストラクト'!$I$54</definedName>
    <definedName name="記入日" localSheetId="2">'様式2-1②【一括】アブストラクト '!$I$13</definedName>
    <definedName name="記入日">'様式2-1【随時】アブストラクト'!$I$13</definedName>
    <definedName name="共変量" localSheetId="2">'様式2-1②【一括】アブストラクト '!$I$79</definedName>
    <definedName name="共変量">'様式2-1【随時】アブストラクト'!$I$79</definedName>
    <definedName name="区分１" localSheetId="2">'様式2-1②【一括】アブストラクト '!$I$48</definedName>
    <definedName name="区分１">'様式2-1【随時】アブストラクト'!$I$48</definedName>
    <definedName name="区分2" localSheetId="2">'様式2-1②【一括】アブストラクト '!$I$49</definedName>
    <definedName name="区分2">'様式2-1【随時】アブストラクト'!$I$49</definedName>
    <definedName name="区分3" localSheetId="2">'様式2-1②【一括】アブストラクト '!$I$50</definedName>
    <definedName name="区分3">'様式2-1【随時】アブストラクト'!$I$50</definedName>
    <definedName name="区分3原著論文後" localSheetId="2">'様式2-1②【一括】アブストラクト '!$I$51</definedName>
    <definedName name="区分3原著論文後">'様式2-1【随時】アブストラクト'!$I$51</definedName>
    <definedName name="結果" localSheetId="2">'様式2-1②【一括】アブストラクト '!$I$93</definedName>
    <definedName name="結果">'様式2-1【随時】アブストラクト'!$I$93</definedName>
    <definedName name="結論" localSheetId="2">'様式2-1②【一括】アブストラクト '!$I$95</definedName>
    <definedName name="結論">'様式2-1【随時】アブストラクト'!$I$95</definedName>
    <definedName name="原著論文の情報" localSheetId="2">'様式2-1②【一括】アブストラクト '!$I$52</definedName>
    <definedName name="原著論文の情報">'様式2-1【随時】アブストラクト'!$I$52</definedName>
    <definedName name="項目主ア１" localSheetId="2">'様式2-1②【一括】アブストラクト '!$M$117</definedName>
    <definedName name="項目主ア１">'様式2-1【随時】アブストラクト'!$M$118</definedName>
    <definedName name="項目主ア２" localSheetId="2">'様式2-1②【一括】アブストラクト '!$M$118</definedName>
    <definedName name="項目主ア２">'様式2-1【随時】アブストラクト'!$M$119</definedName>
    <definedName name="項目主ア３" localSheetId="2">'様式2-1②【一括】アブストラクト '!$M$119</definedName>
    <definedName name="項目主ア３">'様式2-1【随時】アブストラクト'!$M$120</definedName>
    <definedName name="項目主ア４" localSheetId="2">'様式2-1②【一括】アブストラクト '!$M$120</definedName>
    <definedName name="項目主ア４">'様式2-1【随時】アブストラクト'!$M$121</definedName>
    <definedName name="項目主ア５" localSheetId="2">'様式2-1②【一括】アブストラクト '!$M$121</definedName>
    <definedName name="項目主ア５">'様式2-1【随時】アブストラクト'!$M$122</definedName>
    <definedName name="項目主ア６" localSheetId="2">'様式2-1②【一括】アブストラクト '!$M$122</definedName>
    <definedName name="項目主ア６">'様式2-1【随時】アブストラクト'!$M$123</definedName>
    <definedName name="項目主曝1" localSheetId="2">'様式2-1②【一括】アブストラクト '!$M$131</definedName>
    <definedName name="項目主曝1">'様式2-1【随時】アブストラクト'!$M$132</definedName>
    <definedName name="項目主曝2" localSheetId="2">'様式2-1②【一括】アブストラクト '!$M$132</definedName>
    <definedName name="項目主曝2">'様式2-1【随時】アブストラクト'!$M$133</definedName>
    <definedName name="項目主曝3" localSheetId="2">'様式2-1②【一括】アブストラクト '!$M$133</definedName>
    <definedName name="項目主曝3">'様式2-1【随時】アブストラクト'!$M$134</definedName>
    <definedName name="項目主曝4" localSheetId="2">'様式2-1②【一括】アブストラクト '!$M$134</definedName>
    <definedName name="項目主曝4">'様式2-1【随時】アブストラクト'!$M$135</definedName>
    <definedName name="項目主曝5" localSheetId="2">'様式2-1②【一括】アブストラクト '!$M$135</definedName>
    <definedName name="項目主曝5">'様式2-1【随時】アブストラクト'!$M$136</definedName>
    <definedName name="項目主曝6" localSheetId="2">'様式2-1②【一括】アブストラクト '!$M$136</definedName>
    <definedName name="項目主曝6">'様式2-1【随時】アブストラクト'!$M$137</definedName>
    <definedName name="項目副ア1" localSheetId="2">'様式2-1②【一括】アブストラクト '!$M$123</definedName>
    <definedName name="項目副ア1">'様式2-1【随時】アブストラクト'!$M$124</definedName>
    <definedName name="項目副ア2" localSheetId="2">'様式2-1②【一括】アブストラクト '!$M$124</definedName>
    <definedName name="項目副ア2">'様式2-1【随時】アブストラクト'!$M$125</definedName>
    <definedName name="項目副ア3" localSheetId="2">'様式2-1②【一括】アブストラクト '!$M$125</definedName>
    <definedName name="項目副ア3">'様式2-1【随時】アブストラクト'!$M$126</definedName>
    <definedName name="項目副ア4" localSheetId="2">'様式2-1②【一括】アブストラクト '!$M$126</definedName>
    <definedName name="項目副ア4">'様式2-1【随時】アブストラクト'!$M$127</definedName>
    <definedName name="項目副ア5" localSheetId="2">'様式2-1②【一括】アブストラクト '!$M$127</definedName>
    <definedName name="項目副ア5">'様式2-1【随時】アブストラクト'!$M$128</definedName>
    <definedName name="項目副ア6" localSheetId="2">'様式2-1②【一括】アブストラクト '!$M$128</definedName>
    <definedName name="項目副ア6">'様式2-1【随時】アブストラクト'!$M$129</definedName>
    <definedName name="項目副曝1" localSheetId="2">'様式2-1②【一括】アブストラクト '!$M$137</definedName>
    <definedName name="項目副曝1">'様式2-1【随時】アブストラクト'!$M$138</definedName>
    <definedName name="項目副曝2" localSheetId="2">'様式2-1②【一括】アブストラクト '!$M$138</definedName>
    <definedName name="項目副曝2">'様式2-1【随時】アブストラクト'!$M$139</definedName>
    <definedName name="項目副曝3" localSheetId="2">'様式2-1②【一括】アブストラクト '!$M$139</definedName>
    <definedName name="項目副曝3">'様式2-1【随時】アブストラクト'!$M$140</definedName>
    <definedName name="項目副曝4" localSheetId="2">'様式2-1②【一括】アブストラクト '!$M$140</definedName>
    <definedName name="項目副曝4">'様式2-1【随時】アブストラクト'!$M$141</definedName>
    <definedName name="項目副曝5" localSheetId="2">'様式2-1②【一括】アブストラクト '!$M$141</definedName>
    <definedName name="項目副曝5">'様式2-1【随時】アブストラクト'!$M$142</definedName>
    <definedName name="項目副曝6" localSheetId="2">'様式2-1②【一括】アブストラクト '!$M$142</definedName>
    <definedName name="項目副曝6">'様式2-1【随時】アブストラクト'!$M$143</definedName>
    <definedName name="使用データセット名" localSheetId="2">'様式2-1②【一括】アブストラクト '!$I$55</definedName>
    <definedName name="使用データセット名">'様式2-1【随時】アブストラクト'!$I$55</definedName>
    <definedName name="氏名">'様式2-1【随時】アブストラクト'!$I$17</definedName>
    <definedName name="主要ア１_コード">'様式2-1②【一括】アブストラクト '!$I$117</definedName>
    <definedName name="主要ア２_コード">'様式2-1②【一括】アブストラクト '!$I$118</definedName>
    <definedName name="主要ア３_コード">'様式2-1②【一括】アブストラクト '!$I$119</definedName>
    <definedName name="主要ア４_コード">'様式2-1②【一括】アブストラクト '!$I$120</definedName>
    <definedName name="主要ア５_コード">'様式2-1②【一括】アブストラクト '!$I$121</definedName>
    <definedName name="主要ア６_コード">'様式2-1②【一括】アブストラクト '!$I$122</definedName>
    <definedName name="主要アウトカム名1_コード">'様式2-1【随時】アブストラクト'!$I$118</definedName>
    <definedName name="主要アウトカム名２_コード">'様式2-1【随時】アブストラクト'!$I$119</definedName>
    <definedName name="主要アウトカム名３_コード">'様式2-1【随時】アブストラクト'!$I$120</definedName>
    <definedName name="主要アウトカム名４_コード">'様式2-1【随時】アブストラクト'!$I$121</definedName>
    <definedName name="主要アウトカム名５_コード">'様式2-1【随時】アブストラクト'!$I$122</definedName>
    <definedName name="主要アウトカム名６_コード">'様式2-1【随時】アブストラクト'!$I$123</definedName>
    <definedName name="主要曝露１" localSheetId="2">'様式2-1②【一括】アブストラクト '!$I$131</definedName>
    <definedName name="主要曝露１">'様式2-1【随時】アブストラクト'!$I$132</definedName>
    <definedName name="主要曝露２" localSheetId="2">'様式2-1②【一括】アブストラクト '!$I$132</definedName>
    <definedName name="主要曝露2">'様式2-1【随時】アブストラクト'!$I$133</definedName>
    <definedName name="主要曝露３" localSheetId="2">'様式2-1②【一括】アブストラクト '!$I$133</definedName>
    <definedName name="主要曝露３">'様式2-1【随時】アブストラクト'!$I$134</definedName>
    <definedName name="主要曝露４" localSheetId="2">'様式2-1②【一括】アブストラクト '!$I$134</definedName>
    <definedName name="主要曝露４">'様式2-1【随時】アブストラクト'!$I$135</definedName>
    <definedName name="主要曝露５" localSheetId="2">'様式2-1②【一括】アブストラクト '!$I$135</definedName>
    <definedName name="主要曝露5">'様式2-1【随時】アブストラクト'!$I$136</definedName>
    <definedName name="主要曝露６" localSheetId="2">'様式2-1②【一括】アブストラクト '!$I$136</definedName>
    <definedName name="主要曝露6">'様式2-1【随時】アブストラクト'!$I$137</definedName>
    <definedName name="所属サブユニットセンター">'様式2-1【随時】アブストラクト'!$I$19</definedName>
    <definedName name="所属センター">'様式2-1【随時】アブストラクト'!$I$18</definedName>
    <definedName name="所属機関">'様式2-1【随時】アブストラクト'!$I$20</definedName>
    <definedName name="申請者氏名">'様式2-1②【一括】アブストラクト '!$I$17</definedName>
    <definedName name="申請者所属サブUC">'様式2-1②【一括】アブストラクト '!$I$19</definedName>
    <definedName name="申請者所属センター">'様式2-1②【一括】アブストラクト '!$I$18</definedName>
    <definedName name="申請者所属機関">'様式2-1②【一括】アブストラクト '!$I$20</definedName>
    <definedName name="推薦者指名">'様式2-1【随時】アブストラクト'!$I$45</definedName>
    <definedName name="推薦者氏名">'様式2-1②【一括】アブストラクト '!$I$45</definedName>
    <definedName name="推薦者所属" localSheetId="2">'様式2-1②【一括】アブストラクト '!$I$43</definedName>
    <definedName name="推薦者所属">'様式2-1【随時】アブストラクト'!$I$43</definedName>
    <definedName name="推薦者役職" localSheetId="2">'様式2-1②【一括】アブストラクト '!$I$44</definedName>
    <definedName name="推薦者役職">'様式2-1【随時】アブストラクト'!$I$44</definedName>
    <definedName name="登録リスト" localSheetId="2">'様式2-1②【一括】アブストラクト '!$I$53</definedName>
    <definedName name="登録リスト">'様式2-1【随時】アブストラクト'!$I$53</definedName>
    <definedName name="登録区分" localSheetId="2">'様式2-1②【一括】アブストラクト '!$I$14</definedName>
    <definedName name="登録区分">'様式2-1【随時】アブストラクト'!$I$14</definedName>
    <definedName name="曝露要因">'様式2-1②【一括】アブストラクト '!$I$71</definedName>
    <definedName name="備考主ア1" localSheetId="2">'様式2-1②【一括】アブストラクト '!$AO$117</definedName>
    <definedName name="備考主ア1">'様式2-1【随時】アブストラクト'!$AO$118</definedName>
    <definedName name="備考主ア2" localSheetId="2">'様式2-1②【一括】アブストラクト '!$AO$118</definedName>
    <definedName name="備考主ア2">'様式2-1【随時】アブストラクト'!$AO$119</definedName>
    <definedName name="備考主ア3" localSheetId="2">'様式2-1②【一括】アブストラクト '!$AO$119</definedName>
    <definedName name="備考主ア3">'様式2-1【随時】アブストラクト'!$AO$120</definedName>
    <definedName name="備考主ア4" localSheetId="2">'様式2-1②【一括】アブストラクト '!$AO$120</definedName>
    <definedName name="備考主ア4">'様式2-1【随時】アブストラクト'!$AO$121</definedName>
    <definedName name="備考主ア5" localSheetId="2">'様式2-1②【一括】アブストラクト '!$AO$121</definedName>
    <definedName name="備考主ア5">'様式2-1【随時】アブストラクト'!$AO$122</definedName>
    <definedName name="備考主ア6" localSheetId="2">'様式2-1②【一括】アブストラクト '!$AO$122</definedName>
    <definedName name="備考主ア6">'様式2-1【随時】アブストラクト'!$AO$123</definedName>
    <definedName name="備考主曝1" localSheetId="2">'様式2-1②【一括】アブストラクト '!$AO$131</definedName>
    <definedName name="備考主曝1">'様式2-1【随時】アブストラクト'!$AO$132</definedName>
    <definedName name="備考主曝2" localSheetId="2">'様式2-1②【一括】アブストラクト '!$AO$132</definedName>
    <definedName name="備考主曝2">'様式2-1【随時】アブストラクト'!$AO$133</definedName>
    <definedName name="備考主曝3" localSheetId="2">'様式2-1②【一括】アブストラクト '!$AO$133</definedName>
    <definedName name="備考主曝3">'様式2-1【随時】アブストラクト'!$AO$134</definedName>
    <definedName name="備考主曝4" localSheetId="2">'様式2-1②【一括】アブストラクト '!$AO$134</definedName>
    <definedName name="備考主曝4">'様式2-1【随時】アブストラクト'!$AO$135</definedName>
    <definedName name="備考主曝5" localSheetId="2">'様式2-1②【一括】アブストラクト '!$AO$135</definedName>
    <definedName name="備考主曝5">'様式2-1【随時】アブストラクト'!$AO$136</definedName>
    <definedName name="備考主曝6" localSheetId="2">'様式2-1②【一括】アブストラクト '!$AO$136</definedName>
    <definedName name="備考主曝6">'様式2-1【随時】アブストラクト'!$AO$137</definedName>
    <definedName name="備考副ア1" localSheetId="2">'様式2-1②【一括】アブストラクト '!$AO$123</definedName>
    <definedName name="備考副ア1">'様式2-1【随時】アブストラクト'!$AO$124</definedName>
    <definedName name="備考副ア2" localSheetId="2">'様式2-1②【一括】アブストラクト '!$AO$124</definedName>
    <definedName name="備考副ア2">'様式2-1【随時】アブストラクト'!$AO$125</definedName>
    <definedName name="備考副ア3" localSheetId="2">'様式2-1②【一括】アブストラクト '!$AO$125</definedName>
    <definedName name="備考副ア3">'様式2-1【随時】アブストラクト'!$AO$126</definedName>
    <definedName name="備考副ア4" localSheetId="2">'様式2-1②【一括】アブストラクト '!$AO$126</definedName>
    <definedName name="備考副ア4">'様式2-1【随時】アブストラクト'!$AO$127</definedName>
    <definedName name="備考副ア5" localSheetId="2">'様式2-1②【一括】アブストラクト '!$AO$127</definedName>
    <definedName name="備考副ア5">'様式2-1【随時】アブストラクト'!$AO$128</definedName>
    <definedName name="備考副ア6" localSheetId="2">'様式2-1②【一括】アブストラクト '!$AO$128</definedName>
    <definedName name="備考副ア6">'様式2-1【随時】アブストラクト'!$AO$129</definedName>
    <definedName name="備考副曝1" localSheetId="2">'様式2-1②【一括】アブストラクト '!$AO$137</definedName>
    <definedName name="備考副曝1">'様式2-1【随時】アブストラクト'!$AO$138</definedName>
    <definedName name="備考副曝2" localSheetId="2">'様式2-1②【一括】アブストラクト '!$AO$138</definedName>
    <definedName name="備考副曝2">'様式2-1【随時】アブストラクト'!$AO$139</definedName>
    <definedName name="備考副曝3" localSheetId="2">'様式2-1②【一括】アブストラクト '!$AO$139</definedName>
    <definedName name="備考副曝3">'様式2-1【随時】アブストラクト'!$AO$140</definedName>
    <definedName name="備考副曝4" localSheetId="2">'様式2-1②【一括】アブストラクト '!$AO$140</definedName>
    <definedName name="備考副曝4">'様式2-1【随時】アブストラクト'!$AO$141</definedName>
    <definedName name="備考副曝5" localSheetId="2">'様式2-1②【一括】アブストラクト '!$AO$141</definedName>
    <definedName name="備考副曝5">'様式2-1【随時】アブストラクト'!$AO$142</definedName>
    <definedName name="備考副曝6" localSheetId="2">'様式2-1②【一括】アブストラクト '!$AO$142</definedName>
    <definedName name="備考副曝6">'様式2-1【随時】アブストラクト'!$AO$143</definedName>
    <definedName name="備考欄" localSheetId="2">'様式2-1②【一括】アブストラクト '!$I$102</definedName>
    <definedName name="備考欄">'様式2-1【随時】アブストラクト'!$I$103</definedName>
    <definedName name="副次ア１_コード">'様式2-1②【一括】アブストラクト '!$I$123</definedName>
    <definedName name="副次ア２_コード">'様式2-1②【一括】アブストラクト '!$I$124</definedName>
    <definedName name="副次ア３_コード">'様式2-1②【一括】アブストラクト '!$I$125</definedName>
    <definedName name="副次ア４_コード">'様式2-1②【一括】アブストラクト '!$I$126</definedName>
    <definedName name="副次ア５_コード">'様式2-1②【一括】アブストラクト '!$I$127</definedName>
    <definedName name="副次ア６_コード">'様式2-1②【一括】アブストラクト '!$I$128</definedName>
    <definedName name="副次アウトカム１">'様式2-1【随時】アブストラクト'!$I$124</definedName>
    <definedName name="副次アウトカム2">'様式2-1【随時】アブストラクト'!$I$125</definedName>
    <definedName name="副次アウトカム３">'様式2-1【随時】アブストラクト'!$I$126</definedName>
    <definedName name="副次アウトカム４">'様式2-1【随時】アブストラクト'!$I$127</definedName>
    <definedName name="副次アウトカム５">'様式2-1【随時】アブストラクト'!$I$128</definedName>
    <definedName name="副次アウトカム６">'様式2-1【随時】アブストラクト'!$I$129</definedName>
    <definedName name="副次アウトカムコード１">'様式2-1【随時】アブストラクト'!$I$124</definedName>
    <definedName name="副次アウトカム名_1" localSheetId="2">'様式2-1②【一括】アブストラクト '!$I$123</definedName>
    <definedName name="副次アウトカム名_1">'様式2-1【随時】アブストラクト'!$I$124</definedName>
    <definedName name="副次アウトカム名1" localSheetId="2">'様式2-1②【一括】アブストラクト '!$I$123</definedName>
    <definedName name="副次アウトカム名1">'様式2-1【随時】アブストラクト'!$I$124</definedName>
    <definedName name="副次アウトカム名1_コード" localSheetId="2">'様式2-1②【一括】アブストラクト '!$I$123</definedName>
    <definedName name="副次アウトカム名1_コード">'様式2-1【随時】アブストラクト'!$I$124</definedName>
    <definedName name="副次曝露１" localSheetId="2">'様式2-1②【一括】アブストラクト '!$I$137</definedName>
    <definedName name="副次曝露１">'様式2-1【随時】アブストラクト'!$I$138</definedName>
    <definedName name="副次曝露２" localSheetId="2">'様式2-1②【一括】アブストラクト '!$I$138</definedName>
    <definedName name="副次曝露2">'様式2-1【随時】アブストラクト'!$I$139</definedName>
    <definedName name="副次曝露３" localSheetId="2">'様式2-1②【一括】アブストラクト '!$I$139</definedName>
    <definedName name="副次曝露3">'様式2-1【随時】アブストラクト'!$I$140</definedName>
    <definedName name="副次曝露４" localSheetId="2">'様式2-1②【一括】アブストラクト '!$I$140</definedName>
    <definedName name="副次曝露４">'様式2-1【随時】アブストラクト'!$I$141</definedName>
    <definedName name="副次曝露５" localSheetId="2">'様式2-1②【一括】アブストラクト '!$I$141</definedName>
    <definedName name="副次曝露5">'様式2-1【随時】アブストラクト'!$I$142</definedName>
    <definedName name="副次曝露６" localSheetId="2">'様式2-1②【一括】アブストラクト '!$I$142</definedName>
    <definedName name="副次曝露6">'様式2-1【随時】アブストラクト'!$I$143</definedName>
    <definedName name="方法" localSheetId="2">'様式2-1②【一括】アブストラクト '!$I$91</definedName>
    <definedName name="方法">'様式2-1【随時】アブストラクト'!$I$91</definedName>
    <definedName name="暴露要因">'様式2-1【随時】アブストラクト'!$I$71</definedName>
    <definedName name="目的" localSheetId="2">'様式2-1②【一括】アブストラクト '!$I$89</definedName>
    <definedName name="目的">'様式2-1【随時】アブストラクト'!$I$89</definedName>
    <definedName name="役職" localSheetId="2">'様式2-1②【一括】アブストラクト '!$I$21</definedName>
    <definedName name="役職">'様式2-1【随時】アブストラクト'!$I$21</definedName>
    <definedName name="連絡窓口_メールアドレス" localSheetId="2">'様式2-1②【一括】アブストラクト '!$I$39</definedName>
    <definedName name="連絡窓口_メールアドレス">'様式2-1【随時】アブストラクト'!$I$39</definedName>
    <definedName name="連絡窓口_氏名" localSheetId="2">'様式2-1②【一括】アブストラクト '!$I$38</definedName>
    <definedName name="連絡窓口_氏名">'様式2-1【随時】アブストラクト'!$I$38</definedName>
    <definedName name="連絡窓口_所属" localSheetId="2">'様式2-1②【一括】アブストラクト '!$I$37</definedName>
    <definedName name="連絡窓口_所属">'様式2-1【随時】アブストラクト'!$I$37</definedName>
    <definedName name="連絡窓口_電話番号" localSheetId="2">'様式2-1②【一括】アブストラクト '!$I$40</definedName>
    <definedName name="連絡窓口_電話番号">'様式2-1【随時】アブストラクト'!$I$40</definedName>
    <definedName name="論文タイトル英" localSheetId="2">'様式2-1②【一括】アブストラクト '!#REF!</definedName>
    <definedName name="論文タイトル英">'様式2-1【随時】アブストラクト'!#REF!</definedName>
    <definedName name="論文タイトル和" localSheetId="2">'様式2-1②【一括】アブストラクト '!#REF!</definedName>
    <definedName name="論文タイトル和">'様式2-1【随時】アブストラクト'!#REF!</definedName>
    <definedName name="論文テーマ" localSheetId="2">'様式2-1②【一括】アブストラクト '!$I$56</definedName>
    <definedName name="論文テーマ">'様式2-1【随時】アブストラクト'!$I$56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2" i="7" l="1"/>
  <c r="M141" i="7"/>
  <c r="M140" i="7"/>
  <c r="M139" i="7"/>
  <c r="M138" i="7"/>
  <c r="M137" i="7"/>
  <c r="M136" i="7"/>
  <c r="M135" i="7"/>
  <c r="M134" i="7"/>
  <c r="M133" i="7"/>
  <c r="M132" i="7"/>
  <c r="M131" i="7"/>
  <c r="M128" i="7"/>
  <c r="M127" i="7"/>
  <c r="M126" i="7"/>
  <c r="M125" i="7"/>
  <c r="M124" i="7"/>
  <c r="M123" i="7"/>
  <c r="M122" i="7"/>
  <c r="M121" i="7"/>
  <c r="M120" i="7"/>
  <c r="M119" i="7"/>
  <c r="M118" i="7"/>
  <c r="M117" i="7"/>
  <c r="M118" i="3"/>
  <c r="M143" i="3" l="1"/>
  <c r="M142" i="3"/>
  <c r="M141" i="3"/>
  <c r="M140" i="3"/>
  <c r="M139" i="3"/>
  <c r="M138" i="3"/>
  <c r="M137" i="3"/>
  <c r="M136" i="3"/>
  <c r="M135" i="3"/>
  <c r="M134" i="3"/>
  <c r="M133" i="3"/>
  <c r="M132" i="3"/>
  <c r="M129" i="3"/>
  <c r="M128" i="3"/>
  <c r="M127" i="3"/>
  <c r="M126" i="3"/>
  <c r="M125" i="3"/>
  <c r="M124" i="3"/>
  <c r="M123" i="3"/>
  <c r="M122" i="3"/>
  <c r="M121" i="3"/>
  <c r="M120" i="3"/>
  <c r="M1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末次若子</author>
  </authors>
  <commentList>
    <comment ref="A50" authorId="0" shapeId="0" xr:uid="{9E33ECD0-C56B-4D44-883A-2CCD664BABEE}">
      <text>
        <r>
          <rPr>
            <b/>
            <sz val="9"/>
            <color indexed="81"/>
            <rFont val="MS P ゴシック"/>
            <family val="3"/>
            <charset val="128"/>
          </rPr>
          <t xml:space="preserve">末次若子:以下を非表示としている。【一括募集では不要のため】
データ名：（その他選択時）
■区分3：（該当する場合）
  原著論文の情報：（該当時）
■登録リスト登録状況： 
課題番号： （旧番号は、旧***と表記） 
</t>
        </r>
      </text>
    </comment>
  </commentList>
</comments>
</file>

<file path=xl/sharedStrings.xml><?xml version="1.0" encoding="utf-8"?>
<sst xmlns="http://schemas.openxmlformats.org/spreadsheetml/2006/main" count="954" uniqueCount="568">
  <si>
    <t>＜事務局記載欄＞</t>
    <rPh sb="1" eb="4">
      <t>ジムキョク</t>
    </rPh>
    <rPh sb="4" eb="6">
      <t>キサイ</t>
    </rPh>
    <rPh sb="6" eb="7">
      <t>ラン</t>
    </rPh>
    <phoneticPr fontId="2"/>
  </si>
  <si>
    <t>　審査結果†</t>
    <rPh sb="1" eb="3">
      <t>シンサ</t>
    </rPh>
    <rPh sb="3" eb="5">
      <t>ケッカ</t>
    </rPh>
    <phoneticPr fontId="2"/>
  </si>
  <si>
    <t>　執筆条件</t>
    <rPh sb="1" eb="2">
      <t>フデ</t>
    </rPh>
    <rPh sb="2" eb="4">
      <t>ジョウケン</t>
    </rPh>
    <phoneticPr fontId="2"/>
  </si>
  <si>
    <t>　コード表のバージョン</t>
    <rPh sb="4" eb="5">
      <t>ヒョウ</t>
    </rPh>
    <phoneticPr fontId="2"/>
  </si>
  <si>
    <t>記入日</t>
    <rPh sb="0" eb="2">
      <t>キニュウ</t>
    </rPh>
    <rPh sb="2" eb="3">
      <t>ビ</t>
    </rPh>
    <phoneticPr fontId="2"/>
  </si>
  <si>
    <t>■氏名：</t>
    <phoneticPr fontId="2"/>
  </si>
  <si>
    <t>■連絡先　メールアドレス</t>
    <phoneticPr fontId="2"/>
  </si>
  <si>
    <t>■連絡先　電話番号</t>
    <phoneticPr fontId="2"/>
  </si>
  <si>
    <t>■所属センター ：</t>
    <phoneticPr fontId="2"/>
  </si>
  <si>
    <t>■所属サブユニットセンター ：</t>
    <phoneticPr fontId="2"/>
  </si>
  <si>
    <t>■所属機関 ：</t>
    <phoneticPr fontId="2"/>
  </si>
  <si>
    <t>■役職：</t>
    <phoneticPr fontId="2"/>
  </si>
  <si>
    <t>　課題の種類†</t>
    <phoneticPr fontId="2"/>
  </si>
  <si>
    <t>　課題番号†</t>
    <phoneticPr fontId="2"/>
  </si>
  <si>
    <t>②推薦者†</t>
    <phoneticPr fontId="2"/>
  </si>
  <si>
    <t>■推薦者：所属</t>
    <rPh sb="1" eb="4">
      <t>スイセンシャ</t>
    </rPh>
    <rPh sb="5" eb="7">
      <t>ショゾク</t>
    </rPh>
    <phoneticPr fontId="2"/>
  </si>
  <si>
    <t>■推薦者：役職</t>
    <rPh sb="1" eb="4">
      <t>スイセンシャ</t>
    </rPh>
    <rPh sb="5" eb="7">
      <t>ヤクショク</t>
    </rPh>
    <phoneticPr fontId="2"/>
  </si>
  <si>
    <t>■推薦者：氏名</t>
    <rPh sb="1" eb="4">
      <t>スイセンシャ</t>
    </rPh>
    <rPh sb="5" eb="7">
      <t>シメイ</t>
    </rPh>
    <phoneticPr fontId="2"/>
  </si>
  <si>
    <t>■論文テーマ：</t>
    <phoneticPr fontId="2"/>
  </si>
  <si>
    <t>例：主要曝露要因名：食品中の鉛、副次曝露要因名：●●●</t>
    <rPh sb="0" eb="1">
      <t>レイ</t>
    </rPh>
    <phoneticPr fontId="2"/>
  </si>
  <si>
    <t>　※原則としてデータ配布後運営委員長が指定する時期から1年以内とする。</t>
  </si>
  <si>
    <t>（注記：競合した場合の調整時に配慮してほしいことを記載する。）</t>
    <phoneticPr fontId="2"/>
  </si>
  <si>
    <t>（例）本論文の受理が学位取得の必須条件となる。</t>
    <phoneticPr fontId="2"/>
  </si>
  <si>
    <t xml:space="preserve">■アウトカム名（結果変数）： </t>
    <phoneticPr fontId="2"/>
  </si>
  <si>
    <t>コード番号</t>
  </si>
  <si>
    <t>コード番号</t>
    <rPh sb="3" eb="5">
      <t>バンゴウ</t>
    </rPh>
    <phoneticPr fontId="2"/>
  </si>
  <si>
    <t>項目</t>
  </si>
  <si>
    <t>使用するデータセットと質問番号や項目等</t>
    <rPh sb="0" eb="2">
      <t>シヨウ</t>
    </rPh>
    <rPh sb="11" eb="13">
      <t>シツモン</t>
    </rPh>
    <rPh sb="13" eb="15">
      <t>バンゴウ</t>
    </rPh>
    <rPh sb="16" eb="18">
      <t>コウモク</t>
    </rPh>
    <rPh sb="18" eb="19">
      <t>トウ</t>
    </rPh>
    <phoneticPr fontId="2"/>
  </si>
  <si>
    <t>備考</t>
    <rPh sb="0" eb="2">
      <t>ビコウ</t>
    </rPh>
    <phoneticPr fontId="2"/>
  </si>
  <si>
    <t>主要アウトカム名：1</t>
    <phoneticPr fontId="2"/>
  </si>
  <si>
    <t>主要アウトカム名：2</t>
    <phoneticPr fontId="2"/>
  </si>
  <si>
    <t>主要アウトカム名：3</t>
    <phoneticPr fontId="2"/>
  </si>
  <si>
    <t>主要アウトカム名：4</t>
    <phoneticPr fontId="2"/>
  </si>
  <si>
    <t>主要アウトカム名：5</t>
    <phoneticPr fontId="2"/>
  </si>
  <si>
    <t>副次アウトカム名：2</t>
    <phoneticPr fontId="2"/>
  </si>
  <si>
    <t>副次アウトカム名：6</t>
    <phoneticPr fontId="2"/>
  </si>
  <si>
    <t>主要アウトカム名：6</t>
    <phoneticPr fontId="2"/>
  </si>
  <si>
    <t>副次アウトカム名：1</t>
    <phoneticPr fontId="2"/>
  </si>
  <si>
    <t>副次アウトカム名：3</t>
    <phoneticPr fontId="2"/>
  </si>
  <si>
    <t>副次アウトカム名：4</t>
    <phoneticPr fontId="2"/>
  </si>
  <si>
    <t>副次アウトカム名：5</t>
    <phoneticPr fontId="2"/>
  </si>
  <si>
    <t xml:space="preserve">■曝露要因（説明変数）： </t>
  </si>
  <si>
    <t>主要曝露要因名：1</t>
    <phoneticPr fontId="2"/>
  </si>
  <si>
    <t>主要曝露要因名：2</t>
  </si>
  <si>
    <t>主要曝露要因名：3</t>
  </si>
  <si>
    <t>主要曝露要因名：4</t>
  </si>
  <si>
    <t>主要曝露要因名：5</t>
  </si>
  <si>
    <t>主要曝露要因名：6</t>
  </si>
  <si>
    <t>副次曝露要因名：1</t>
    <phoneticPr fontId="2"/>
  </si>
  <si>
    <t>副次曝露要因名：2</t>
  </si>
  <si>
    <t>副次曝露要因名：3</t>
  </si>
  <si>
    <t>副次曝露要因名：4</t>
  </si>
  <si>
    <t>副次曝露要因名：5</t>
  </si>
  <si>
    <t>副次曝露要因名：6</t>
  </si>
  <si>
    <t>主要曝露要因名：2</t>
    <phoneticPr fontId="2"/>
  </si>
  <si>
    <t>主要曝露要因名：3</t>
    <phoneticPr fontId="2"/>
  </si>
  <si>
    <t>主要曝露要因名：4</t>
    <phoneticPr fontId="2"/>
  </si>
  <si>
    <t>主要曝露要因名：5</t>
    <phoneticPr fontId="2"/>
  </si>
  <si>
    <t>主要曝露要因名：6</t>
    <phoneticPr fontId="2"/>
  </si>
  <si>
    <t>副次曝露要因名：2</t>
    <phoneticPr fontId="2"/>
  </si>
  <si>
    <t>副次曝露要因名：3</t>
    <phoneticPr fontId="2"/>
  </si>
  <si>
    <t>副次曝露要因名：4</t>
    <phoneticPr fontId="2"/>
  </si>
  <si>
    <t>副次曝露要因名：5</t>
    <phoneticPr fontId="2"/>
  </si>
  <si>
    <t>副次曝露要因名：6</t>
    <phoneticPr fontId="2"/>
  </si>
  <si>
    <t>(A)センター間で重複を調整（住み分け・統廃合）した上で調整後の課題を成果発表予定リストに掲載することを希望。</t>
    <phoneticPr fontId="2"/>
  </si>
  <si>
    <t>(B)重複の調整をせず、先着順を希望。</t>
    <phoneticPr fontId="2"/>
  </si>
  <si>
    <t>(C)その他（　　　　　　　）</t>
    <phoneticPr fontId="2"/>
  </si>
  <si>
    <t>分類</t>
  </si>
  <si>
    <t>データ</t>
  </si>
  <si>
    <t>免疫・アレルギー</t>
  </si>
  <si>
    <t>アトピー性皮膚炎</t>
  </si>
  <si>
    <t>質問票</t>
  </si>
  <si>
    <t>アトピー性皮膚炎（UK working party）</t>
  </si>
  <si>
    <t>問診票</t>
  </si>
  <si>
    <t>喘息、喘鳴</t>
  </si>
  <si>
    <t>アレルギー性鼻炎</t>
  </si>
  <si>
    <t>食物アレルギー</t>
  </si>
  <si>
    <t>アレルギー性結膜炎</t>
  </si>
  <si>
    <t>非特異的IgE</t>
  </si>
  <si>
    <t>特異的抗体IgE（卵白、OVM、牛乳、ピーナツ精製抗原Arah2、ヤケヒョウヒダニ、コナヒョウヒダニ、ネコ皮屑、イヌ皮屑、スギ、シラカバ）</t>
  </si>
  <si>
    <t>特異的抗体IgG1</t>
  </si>
  <si>
    <t>特異的抗体IgG4</t>
  </si>
  <si>
    <t>特異的抗体IgA</t>
  </si>
  <si>
    <t>川崎病</t>
  </si>
  <si>
    <r>
      <t>疾患情報登録調査</t>
    </r>
    <r>
      <rPr>
        <sz val="9"/>
        <color rgb="FFFF0000"/>
        <rFont val="ＭＳ 明朝"/>
        <family val="1"/>
        <charset val="128"/>
      </rPr>
      <t>（C-3yまで）</t>
    </r>
  </si>
  <si>
    <t>その他免疫・アレルギー関係アウトカム</t>
  </si>
  <si>
    <t>精神神経発達</t>
  </si>
  <si>
    <t>ASQ</t>
  </si>
  <si>
    <t>新版K式</t>
  </si>
  <si>
    <r>
      <t>粗大運動技能、言語、神経系、知覚系(</t>
    </r>
    <r>
      <rPr>
        <sz val="9"/>
        <color theme="1"/>
        <rFont val="Century"/>
        <family val="1"/>
      </rPr>
      <t>ESSENCE-Q, Neuromotor 5 minute exam</t>
    </r>
    <r>
      <rPr>
        <sz val="9"/>
        <color rgb="FF000000"/>
        <rFont val="ＭＳ Ｐ明朝"/>
        <family val="1"/>
        <charset val="128"/>
      </rPr>
      <t>)</t>
    </r>
  </si>
  <si>
    <t>質問票、問診票</t>
  </si>
  <si>
    <t>てんかん、けいれん</t>
  </si>
  <si>
    <t>睡眠</t>
  </si>
  <si>
    <t>自閉症</t>
  </si>
  <si>
    <t>その他精神神経発達関係アウトカム</t>
  </si>
  <si>
    <t>代謝・内分泌</t>
  </si>
  <si>
    <t>身長、体重、その他体格</t>
  </si>
  <si>
    <t>肥満</t>
  </si>
  <si>
    <t>糖尿病</t>
  </si>
  <si>
    <t>甲状腺機能</t>
  </si>
  <si>
    <t>思春期早発、遅延</t>
  </si>
  <si>
    <t>くる病</t>
  </si>
  <si>
    <t>骨折</t>
  </si>
  <si>
    <t>甲状腺刺激ホルモン（TSH）</t>
  </si>
  <si>
    <t>遊離サイロキシン（FT4）</t>
  </si>
  <si>
    <t>25-OHビタミンD</t>
  </si>
  <si>
    <t>病歴など</t>
  </si>
  <si>
    <t>先天異常</t>
  </si>
  <si>
    <t>RSウイルス</t>
  </si>
  <si>
    <t>インフルエンザ</t>
  </si>
  <si>
    <t>脳炎・脳症</t>
  </si>
  <si>
    <t>中耳炎</t>
  </si>
  <si>
    <t>聴覚異常</t>
  </si>
  <si>
    <t>視覚異常</t>
  </si>
  <si>
    <t>小児がん</t>
  </si>
  <si>
    <t>疾患情報登録調査（C-3yまで）</t>
  </si>
  <si>
    <t>造血器腫瘍</t>
  </si>
  <si>
    <t>染色体異常</t>
  </si>
  <si>
    <t>心疾患以外の先天性形態異常</t>
  </si>
  <si>
    <t>先天性心疾患</t>
  </si>
  <si>
    <t>内分泌・代謝</t>
  </si>
  <si>
    <t>内分泌・代謝異常（成長障害、肥満症、先天性甲状腺機能低下症、など）</t>
  </si>
  <si>
    <t>てんかん・けいれん(2歳以前発症)</t>
  </si>
  <si>
    <t>金属類</t>
  </si>
  <si>
    <t>母体血（T2）、臍帯血</t>
  </si>
  <si>
    <t>コチニン、8-OHdG</t>
  </si>
  <si>
    <t>母体尿（T2）</t>
  </si>
  <si>
    <t>粒子状大気汚染物質</t>
  </si>
  <si>
    <t>1.5歳、３歳詳細調査</t>
  </si>
  <si>
    <t>長期ハウスダスト採取記録</t>
  </si>
  <si>
    <t>1.5歳詳細調査</t>
  </si>
  <si>
    <t>ダニアレルゲン</t>
  </si>
  <si>
    <t>エンドトキシン</t>
  </si>
  <si>
    <t>ガス状大気汚染物質等</t>
  </si>
  <si>
    <t>揮発性有機化合物</t>
  </si>
  <si>
    <t>金属</t>
  </si>
  <si>
    <t>農薬・殺虫剤</t>
  </si>
  <si>
    <t>有機溶剤、石油製品</t>
  </si>
  <si>
    <t>化粧品　消臭・芳香剤</t>
  </si>
  <si>
    <t>その他の調査票から得られる化学物質曝露と考えられるもの</t>
  </si>
  <si>
    <t>漂白剤、殺菌剤（再掲載）</t>
  </si>
  <si>
    <t>食事調査から得られる金属曝露</t>
  </si>
  <si>
    <t>その他</t>
    <rPh sb="2" eb="3">
      <t>タ</t>
    </rPh>
    <phoneticPr fontId="2"/>
  </si>
  <si>
    <t>その他の健康アウトカム</t>
    <phoneticPr fontId="2"/>
  </si>
  <si>
    <t>小児がん (1041, 1042, 1043をすべて含む)</t>
    <phoneticPr fontId="2"/>
  </si>
  <si>
    <t>■成果発表予定リスト掲載課題との一部重複について</t>
    <phoneticPr fontId="2"/>
  </si>
  <si>
    <t>固形腫瘍（脳・脊髄腫瘍を除く）</t>
    <phoneticPr fontId="2"/>
  </si>
  <si>
    <t>脳・脊髄腫瘍</t>
    <phoneticPr fontId="2"/>
  </si>
  <si>
    <t>■エコチル調査における役割：</t>
    <phoneticPr fontId="2"/>
  </si>
  <si>
    <t>先天異常 (1051, 1052, 1053をすべて含む)（先天性の内分泌・代謝異常を除く）</t>
    <phoneticPr fontId="2"/>
  </si>
  <si>
    <t>先天異常（先天性の内分泌・代謝異常を除く）</t>
    <phoneticPr fontId="2"/>
  </si>
  <si>
    <t>選択してください</t>
    <phoneticPr fontId="2"/>
  </si>
  <si>
    <t>＜記入上の注意点＞</t>
    <phoneticPr fontId="2"/>
  </si>
  <si>
    <t>■所属</t>
    <rPh sb="1" eb="3">
      <t>ショゾク</t>
    </rPh>
    <phoneticPr fontId="2"/>
  </si>
  <si>
    <t>■氏名</t>
    <rPh sb="1" eb="3">
      <t>シメイ</t>
    </rPh>
    <phoneticPr fontId="2"/>
  </si>
  <si>
    <t>■区分1：</t>
    <rPh sb="1" eb="3">
      <t>クブン</t>
    </rPh>
    <phoneticPr fontId="2"/>
  </si>
  <si>
    <t>例）Auther, Title, Journal (year),DOI:.</t>
    <rPh sb="0" eb="1">
      <t>レイ</t>
    </rPh>
    <phoneticPr fontId="2"/>
  </si>
  <si>
    <t>■目的：</t>
    <rPh sb="1" eb="3">
      <t>モクテキ</t>
    </rPh>
    <phoneticPr fontId="2"/>
  </si>
  <si>
    <t>■方法：</t>
    <phoneticPr fontId="2"/>
  </si>
  <si>
    <t>■結果：</t>
    <rPh sb="1" eb="3">
      <t>ケッカ</t>
    </rPh>
    <phoneticPr fontId="2"/>
  </si>
  <si>
    <t>■結論：</t>
    <rPh sb="1" eb="3">
      <t>ケツロン</t>
    </rPh>
    <phoneticPr fontId="2"/>
  </si>
  <si>
    <t>例：アウトカム名：先天性心疾患（疾患情報登録調査）、副次アウトカム名：●●●</t>
    <rPh sb="0" eb="1">
      <t>レイ</t>
    </rPh>
    <phoneticPr fontId="2"/>
  </si>
  <si>
    <t>センター番号</t>
    <rPh sb="4" eb="6">
      <t>バンゴウ</t>
    </rPh>
    <phoneticPr fontId="15"/>
  </si>
  <si>
    <t>コアセンター</t>
  </si>
  <si>
    <t>メディカルサポートセンター</t>
  </si>
  <si>
    <t>北海道ユニットセンター</t>
    <rPh sb="0" eb="3">
      <t>ホッカイドウ</t>
    </rPh>
    <phoneticPr fontId="1"/>
  </si>
  <si>
    <t>宮城ユニットセンター</t>
    <rPh sb="0" eb="2">
      <t>ミヤギ</t>
    </rPh>
    <phoneticPr fontId="1"/>
  </si>
  <si>
    <t>福島ユニットセンター</t>
    <rPh sb="0" eb="2">
      <t>フクシマ</t>
    </rPh>
    <phoneticPr fontId="1"/>
  </si>
  <si>
    <t>千葉ユニットセンター</t>
    <rPh sb="0" eb="2">
      <t>チバ</t>
    </rPh>
    <phoneticPr fontId="1"/>
  </si>
  <si>
    <t>神奈川ユニットセンター</t>
    <rPh sb="0" eb="3">
      <t>カナガワ</t>
    </rPh>
    <phoneticPr fontId="1"/>
  </si>
  <si>
    <t>甲信ユニットセンター（山梨）</t>
    <rPh sb="0" eb="2">
      <t>コウシン</t>
    </rPh>
    <rPh sb="11" eb="13">
      <t>ヤマナシ</t>
    </rPh>
    <phoneticPr fontId="1"/>
  </si>
  <si>
    <t>甲信ユニットセンター（信州）</t>
    <rPh sb="0" eb="2">
      <t>コウシン</t>
    </rPh>
    <rPh sb="11" eb="13">
      <t>シンシュウ</t>
    </rPh>
    <phoneticPr fontId="1"/>
  </si>
  <si>
    <t>富山ユニットセンター</t>
    <rPh sb="0" eb="2">
      <t>トヤマ</t>
    </rPh>
    <phoneticPr fontId="1"/>
  </si>
  <si>
    <t>愛知ユニットセンター</t>
    <rPh sb="0" eb="2">
      <t>アイチ</t>
    </rPh>
    <phoneticPr fontId="1"/>
  </si>
  <si>
    <t>京都ユニットセンター</t>
    <rPh sb="0" eb="2">
      <t>キョウト</t>
    </rPh>
    <phoneticPr fontId="1"/>
  </si>
  <si>
    <t>大阪ユニットセンター</t>
    <rPh sb="0" eb="2">
      <t>オオサカ</t>
    </rPh>
    <phoneticPr fontId="1"/>
  </si>
  <si>
    <t>兵庫ユニットセンター</t>
    <rPh sb="0" eb="2">
      <t>ヒョウゴ</t>
    </rPh>
    <phoneticPr fontId="1"/>
  </si>
  <si>
    <t>鳥取ユニットセンター</t>
    <rPh sb="0" eb="2">
      <t>トットリ</t>
    </rPh>
    <phoneticPr fontId="1"/>
  </si>
  <si>
    <t>高知ユニットセンター</t>
    <rPh sb="0" eb="2">
      <t>コウチ</t>
    </rPh>
    <phoneticPr fontId="1"/>
  </si>
  <si>
    <t>福岡ユニットセンター（九州大学）</t>
    <rPh sb="0" eb="2">
      <t>フクオカ</t>
    </rPh>
    <rPh sb="11" eb="13">
      <t>キュウシュウ</t>
    </rPh>
    <rPh sb="13" eb="15">
      <t>ダイガク</t>
    </rPh>
    <phoneticPr fontId="1"/>
  </si>
  <si>
    <t>福岡ユニットセンター（産業医大）</t>
    <rPh sb="0" eb="2">
      <t>フクオカ</t>
    </rPh>
    <rPh sb="11" eb="13">
      <t>サンギョウ</t>
    </rPh>
    <rPh sb="13" eb="15">
      <t>イダイ</t>
    </rPh>
    <phoneticPr fontId="1"/>
  </si>
  <si>
    <t>南九州沖縄ユニットセンター（熊本）</t>
    <rPh sb="0" eb="1">
      <t>ミナミ</t>
    </rPh>
    <rPh sb="1" eb="3">
      <t>キュウシュウ</t>
    </rPh>
    <rPh sb="3" eb="5">
      <t>オキナワ</t>
    </rPh>
    <rPh sb="14" eb="16">
      <t>クマモト</t>
    </rPh>
    <phoneticPr fontId="1"/>
  </si>
  <si>
    <t>南九州沖縄ユニットセンター（宮崎）</t>
    <rPh sb="0" eb="1">
      <t>ミナミ</t>
    </rPh>
    <rPh sb="1" eb="3">
      <t>キュウシュウ</t>
    </rPh>
    <rPh sb="3" eb="5">
      <t>オキナワ</t>
    </rPh>
    <rPh sb="14" eb="16">
      <t>ミヤザキ</t>
    </rPh>
    <phoneticPr fontId="1"/>
  </si>
  <si>
    <t>南九州沖縄ユニットセンター（沖縄）</t>
    <rPh sb="0" eb="1">
      <t>ミナミ</t>
    </rPh>
    <rPh sb="1" eb="3">
      <t>キュウシュウ</t>
    </rPh>
    <rPh sb="3" eb="5">
      <t>オキナワ</t>
    </rPh>
    <rPh sb="14" eb="16">
      <t>オキナワ</t>
    </rPh>
    <phoneticPr fontId="1"/>
  </si>
  <si>
    <t>■使用データセット名：</t>
    <rPh sb="1" eb="3">
      <t>シヨウ</t>
    </rPh>
    <rPh sb="9" eb="10">
      <t>メイ</t>
    </rPh>
    <phoneticPr fontId="2"/>
  </si>
  <si>
    <t xml:space="preserve">1.1.0 </t>
    <phoneticPr fontId="2"/>
  </si>
  <si>
    <t>■共変量：
（自由記載）</t>
    <phoneticPr fontId="2"/>
  </si>
  <si>
    <t>■曝露要因（説明変数）：
(自由記載)</t>
    <phoneticPr fontId="2"/>
  </si>
  <si>
    <t>■アウトカム名（結果変数）：
(自由記載)</t>
    <rPh sb="16" eb="20">
      <t>ジユウキサイ</t>
    </rPh>
    <phoneticPr fontId="2"/>
  </si>
  <si>
    <t>■区分2：使用データ</t>
    <rPh sb="1" eb="3">
      <t>クブン</t>
    </rPh>
    <rPh sb="5" eb="7">
      <t>シヨウ</t>
    </rPh>
    <phoneticPr fontId="2"/>
  </si>
  <si>
    <t>■登録リスト登録状況：</t>
    <rPh sb="1" eb="3">
      <t>トウロク</t>
    </rPh>
    <rPh sb="6" eb="10">
      <t>トウロクジョウキョウ</t>
    </rPh>
    <phoneticPr fontId="2"/>
  </si>
  <si>
    <t>■区分3：（該当する場合）</t>
    <rPh sb="1" eb="3">
      <t>クブン</t>
    </rPh>
    <phoneticPr fontId="2"/>
  </si>
  <si>
    <t xml:space="preserve">  原著論文の情報：（該当時）</t>
    <rPh sb="2" eb="4">
      <t>ゲンチョ</t>
    </rPh>
    <rPh sb="4" eb="6">
      <t>ロンブン</t>
    </rPh>
    <rPh sb="7" eb="9">
      <t>ジョウホウ</t>
    </rPh>
    <rPh sb="11" eb="13">
      <t>ガイトウ</t>
    </rPh>
    <rPh sb="13" eb="14">
      <t>ジ</t>
    </rPh>
    <phoneticPr fontId="2"/>
  </si>
  <si>
    <t>データ名：（その他選択時）</t>
    <rPh sb="3" eb="4">
      <t>メイ</t>
    </rPh>
    <rPh sb="8" eb="9">
      <t>タ</t>
    </rPh>
    <rPh sb="9" eb="11">
      <t>センタク</t>
    </rPh>
    <rPh sb="11" eb="12">
      <t>ドキ</t>
    </rPh>
    <phoneticPr fontId="2"/>
  </si>
  <si>
    <t xml:space="preserve">  課題番号：
 （旧番号は、旧***と表記）</t>
    <rPh sb="2" eb="4">
      <t>カダイ</t>
    </rPh>
    <rPh sb="4" eb="6">
      <t>バンゴウ</t>
    </rPh>
    <rPh sb="15" eb="16">
      <t>キュウ</t>
    </rPh>
    <rPh sb="20" eb="22">
      <t>ヒョウキセンタクドキ</t>
    </rPh>
    <phoneticPr fontId="2"/>
  </si>
  <si>
    <t>申請区分：</t>
    <rPh sb="0" eb="2">
      <t>シンセイ</t>
    </rPh>
    <rPh sb="2" eb="4">
      <t>クブン</t>
    </rPh>
    <phoneticPr fontId="2"/>
  </si>
  <si>
    <t>中心仮説</t>
    <phoneticPr fontId="2"/>
  </si>
  <si>
    <t>中心仮説に関わらない</t>
    <phoneticPr fontId="2"/>
  </si>
  <si>
    <t>プロファイル</t>
    <phoneticPr fontId="2"/>
  </si>
  <si>
    <t>選択してください</t>
    <rPh sb="0" eb="2">
      <t>センタク</t>
    </rPh>
    <phoneticPr fontId="2"/>
  </si>
  <si>
    <t>全国データ</t>
    <phoneticPr fontId="2"/>
  </si>
  <si>
    <t>一部のUCのデータ</t>
    <phoneticPr fontId="2"/>
  </si>
  <si>
    <t>追加調査</t>
    <phoneticPr fontId="2"/>
  </si>
  <si>
    <t>□原著論文投稿後の後発論文（□地域性の検討、□他の解析法の適用）</t>
    <phoneticPr fontId="2"/>
  </si>
  <si>
    <t>原著論文投稿後の後発論文（地域性の検討）</t>
    <phoneticPr fontId="2"/>
  </si>
  <si>
    <t>原著論文投稿後の後発論文（他の解析法の適用）</t>
    <phoneticPr fontId="2"/>
  </si>
  <si>
    <t>□成果発表予定リスト、□執筆希望リスト、□追加調査、□登録外課題</t>
  </si>
  <si>
    <t>成果発表予定リスト</t>
    <phoneticPr fontId="2"/>
  </si>
  <si>
    <t>執筆希望リスト</t>
    <phoneticPr fontId="2"/>
  </si>
  <si>
    <t>④初歩的な解析方法および解析結果†</t>
    <phoneticPr fontId="2"/>
  </si>
  <si>
    <r>
      <t>PFAS</t>
    </r>
    <r>
      <rPr>
        <sz val="10.5"/>
        <color rgb="FF000000"/>
        <rFont val="游ゴシック"/>
        <family val="1"/>
        <charset val="128"/>
      </rPr>
      <t>：</t>
    </r>
    <r>
      <rPr>
        <sz val="10.5"/>
        <color rgb="FF000000"/>
        <rFont val="Century"/>
        <family val="1"/>
      </rPr>
      <t>PFOA</t>
    </r>
    <r>
      <rPr>
        <sz val="10.5"/>
        <color rgb="FF000000"/>
        <rFont val="游ゴシック"/>
        <family val="1"/>
        <charset val="128"/>
      </rPr>
      <t>、</t>
    </r>
    <r>
      <rPr>
        <sz val="10.5"/>
        <color rgb="FF000000"/>
        <rFont val="Century"/>
        <family val="1"/>
      </rPr>
      <t>PFOS</t>
    </r>
    <r>
      <rPr>
        <sz val="10.5"/>
        <color rgb="FF000000"/>
        <rFont val="游ゴシック"/>
        <family val="1"/>
        <charset val="128"/>
      </rPr>
      <t>等</t>
    </r>
    <r>
      <rPr>
        <sz val="10.5"/>
        <color rgb="FF000000"/>
        <rFont val="Century"/>
        <family val="1"/>
      </rPr>
      <t xml:space="preserve"> </t>
    </r>
    <phoneticPr fontId="5"/>
  </si>
  <si>
    <t>母体血（MT2）血漿, n=25,000</t>
    <phoneticPr fontId="5"/>
  </si>
  <si>
    <t>臍帯血, n=10,000</t>
    <phoneticPr fontId="5"/>
  </si>
  <si>
    <t>母体尿（MT1）, n=10,000</t>
    <phoneticPr fontId="5"/>
  </si>
  <si>
    <t>母体尿（MT1）, n=5,000</t>
    <phoneticPr fontId="5"/>
  </si>
  <si>
    <t xml:space="preserve">メチル水銀、無機水銀 </t>
    <phoneticPr fontId="5"/>
  </si>
  <si>
    <t xml:space="preserve">有機フッ素系化合物（PFAS：PFOA、PFOS等） </t>
    <phoneticPr fontId="5"/>
  </si>
  <si>
    <t xml:space="preserve">フェノール類 </t>
    <phoneticPr fontId="5"/>
  </si>
  <si>
    <t xml:space="preserve">有機リン系農薬代謝物 </t>
    <phoneticPr fontId="5"/>
  </si>
  <si>
    <t>202103追加</t>
    <rPh sb="6" eb="8">
      <t>ツイカ</t>
    </rPh>
    <phoneticPr fontId="5"/>
  </si>
  <si>
    <r>
      <t>表</t>
    </r>
    <r>
      <rPr>
        <b/>
        <sz val="10.5"/>
        <color theme="1"/>
        <rFont val="Century"/>
        <family val="1"/>
      </rPr>
      <t>3</t>
    </r>
    <r>
      <rPr>
        <b/>
        <sz val="10.5"/>
        <color theme="1"/>
        <rFont val="ＭＳ 明朝"/>
        <family val="1"/>
        <charset val="128"/>
      </rPr>
      <t>．データ項目コード表</t>
    </r>
    <r>
      <rPr>
        <sz val="10.5"/>
        <color theme="1"/>
        <rFont val="Century"/>
        <family val="1"/>
      </rPr>
      <t xml:space="preserve"> </t>
    </r>
    <r>
      <rPr>
        <sz val="10.5"/>
        <color theme="1"/>
        <rFont val="ＭＳ 明朝"/>
        <family val="1"/>
        <charset val="128"/>
      </rPr>
      <t>（</t>
    </r>
    <r>
      <rPr>
        <sz val="10.5"/>
        <color theme="1"/>
        <rFont val="Century"/>
        <family val="1"/>
      </rPr>
      <t xml:space="preserve">ver.1.1.0)  </t>
    </r>
    <r>
      <rPr>
        <sz val="10.5"/>
        <color rgb="FFFF0000"/>
        <rFont val="ＭＳ 明朝"/>
        <family val="1"/>
        <charset val="128"/>
      </rPr>
      <t>→「フォローアップ計画ver.2.0をベースにしたコード表_20100303版」に要修正</t>
    </r>
    <rPh sb="35" eb="37">
      <t>ケイカク</t>
    </rPh>
    <rPh sb="54" eb="55">
      <t>ヒョウ</t>
    </rPh>
    <rPh sb="64" eb="65">
      <t>バン</t>
    </rPh>
    <rPh sb="67" eb="70">
      <t>ヨウシュウセイ</t>
    </rPh>
    <phoneticPr fontId="2"/>
  </si>
  <si>
    <t>コード</t>
    <phoneticPr fontId="5"/>
  </si>
  <si>
    <t>分類</t>
    <rPh sb="0" eb="2">
      <t>ブンルイ</t>
    </rPh>
    <phoneticPr fontId="5"/>
  </si>
  <si>
    <t>妊娠2</t>
  </si>
  <si>
    <t>妊娠3</t>
  </si>
  <si>
    <t>妊娠4</t>
  </si>
  <si>
    <t>妊娠7</t>
  </si>
  <si>
    <t>妊娠8</t>
  </si>
  <si>
    <t>妊娠9</t>
  </si>
  <si>
    <t>妊娠10</t>
  </si>
  <si>
    <t>妊娠11</t>
  </si>
  <si>
    <t>妊娠12</t>
  </si>
  <si>
    <t>妊娠13</t>
  </si>
  <si>
    <t>妊娠14</t>
  </si>
  <si>
    <t>妊娠15</t>
  </si>
  <si>
    <t>妊娠16</t>
  </si>
  <si>
    <t>妊娠17</t>
  </si>
  <si>
    <t>妊娠18</t>
  </si>
  <si>
    <t>妊娠19</t>
  </si>
  <si>
    <t>妊娠20</t>
  </si>
  <si>
    <t>妊娠21</t>
  </si>
  <si>
    <t>妊娠22</t>
  </si>
  <si>
    <t>妊娠23</t>
  </si>
  <si>
    <t>妊娠24</t>
  </si>
  <si>
    <t>妊娠25</t>
  </si>
  <si>
    <t>妊娠26</t>
  </si>
  <si>
    <t>妊娠27</t>
  </si>
  <si>
    <t>妊娠28</t>
  </si>
  <si>
    <t>妊娠29</t>
  </si>
  <si>
    <t>妊娠30</t>
  </si>
  <si>
    <t>妊娠31</t>
  </si>
  <si>
    <t>妊娠32</t>
  </si>
  <si>
    <t>妊娠33</t>
  </si>
  <si>
    <t>妊娠34</t>
  </si>
  <si>
    <t>妊娠35</t>
  </si>
  <si>
    <t>妊娠36</t>
  </si>
  <si>
    <t>妊娠37</t>
  </si>
  <si>
    <t>妊娠38</t>
  </si>
  <si>
    <t>妊娠99</t>
  </si>
  <si>
    <t>精神1</t>
  </si>
  <si>
    <t>精神2</t>
  </si>
  <si>
    <t>精神3</t>
  </si>
  <si>
    <t>精神4</t>
  </si>
  <si>
    <t>精神5</t>
  </si>
  <si>
    <t>精神6</t>
  </si>
  <si>
    <t>精神7</t>
  </si>
  <si>
    <t>精神9</t>
  </si>
  <si>
    <t>精神10</t>
  </si>
  <si>
    <t>精神11</t>
  </si>
  <si>
    <t>精神12</t>
  </si>
  <si>
    <t>精神13</t>
  </si>
  <si>
    <t>精神14</t>
  </si>
  <si>
    <t>精神15</t>
  </si>
  <si>
    <t>精神16</t>
  </si>
  <si>
    <t>精神17</t>
  </si>
  <si>
    <t>精神18</t>
  </si>
  <si>
    <t>精神19</t>
  </si>
  <si>
    <t>精神20</t>
  </si>
  <si>
    <t>精神21</t>
  </si>
  <si>
    <t>精神22</t>
  </si>
  <si>
    <t>精神23</t>
  </si>
  <si>
    <t>精神99</t>
  </si>
  <si>
    <t>免疫1</t>
  </si>
  <si>
    <t>川崎病</t>
    <phoneticPr fontId="5"/>
  </si>
  <si>
    <t>免疫2</t>
  </si>
  <si>
    <t>免疫3</t>
  </si>
  <si>
    <t>免疫4</t>
  </si>
  <si>
    <t>免疫5</t>
  </si>
  <si>
    <t>免疫6</t>
  </si>
  <si>
    <t>免疫7</t>
  </si>
  <si>
    <t>免疫8</t>
  </si>
  <si>
    <t>免疫9</t>
  </si>
  <si>
    <t>免疫10</t>
  </si>
  <si>
    <t>免疫99</t>
  </si>
  <si>
    <t>代謝1</t>
  </si>
  <si>
    <t>代謝2</t>
  </si>
  <si>
    <t>代謝3</t>
  </si>
  <si>
    <t>代謝4</t>
  </si>
  <si>
    <t>代謝5</t>
  </si>
  <si>
    <t>代謝6</t>
  </si>
  <si>
    <t>代謝99</t>
  </si>
  <si>
    <t>アウ他1</t>
  </si>
  <si>
    <t>アウ他2</t>
  </si>
  <si>
    <t>アウ他3</t>
  </si>
  <si>
    <t>アウ他4</t>
  </si>
  <si>
    <t>アウ他5</t>
  </si>
  <si>
    <t>アウ他6</t>
  </si>
  <si>
    <t>アウ他7</t>
  </si>
  <si>
    <t>アウ他8</t>
  </si>
  <si>
    <t>アウ他9</t>
  </si>
  <si>
    <t>アウ他10</t>
  </si>
  <si>
    <t>アウ他11</t>
  </si>
  <si>
    <t>アウ他12</t>
  </si>
  <si>
    <t>アウ他13</t>
  </si>
  <si>
    <t>アウ他14</t>
  </si>
  <si>
    <t>アウ他99</t>
  </si>
  <si>
    <t>てんかん・けいれん</t>
    <phoneticPr fontId="2"/>
  </si>
  <si>
    <t>流産、切迫流産</t>
    <phoneticPr fontId="2"/>
  </si>
  <si>
    <t>早産、切迫早産</t>
    <phoneticPr fontId="2"/>
  </si>
  <si>
    <t>胎盤重量（胎児／胎盤重量比）</t>
    <phoneticPr fontId="2"/>
  </si>
  <si>
    <t>羊水過多、羊水過少、羊水混濁</t>
    <phoneticPr fontId="2"/>
  </si>
  <si>
    <t>胎児および新生児の溶血性疾患</t>
    <phoneticPr fontId="2"/>
  </si>
  <si>
    <t>けいれん、熱性けいれん</t>
    <phoneticPr fontId="2"/>
  </si>
  <si>
    <t>聴覚発達（先天性難聴、心因性難聴等）</t>
    <phoneticPr fontId="2"/>
  </si>
  <si>
    <t>視覚発達（屈折異常、斜視、弱視、心因性視力障害等）</t>
    <phoneticPr fontId="2"/>
  </si>
  <si>
    <t>神経性食思不振症、過食症</t>
    <phoneticPr fontId="2"/>
  </si>
  <si>
    <t>本人の主観的健康状態</t>
    <phoneticPr fontId="2"/>
  </si>
  <si>
    <t>アレルギー性紫斑病</t>
    <phoneticPr fontId="2"/>
  </si>
  <si>
    <t>炎症性腸疾患（クローン病、潰瘍性大腸炎）</t>
    <phoneticPr fontId="2"/>
  </si>
  <si>
    <t>骨減少症骨密度 骨折骨代謝</t>
    <phoneticPr fontId="2"/>
  </si>
  <si>
    <t>死亡、死別（子ども、両親）</t>
    <phoneticPr fontId="2"/>
  </si>
  <si>
    <t>耳鼻呼吸器疾患</t>
    <phoneticPr fontId="2"/>
  </si>
  <si>
    <t>甲状腺（甲状腺機能異常、先天性甲状腺機能低下症（クレチン症）を含む）</t>
    <phoneticPr fontId="2"/>
  </si>
  <si>
    <t>性同一性障害性的役割行動の異常</t>
    <phoneticPr fontId="2"/>
  </si>
  <si>
    <t>アレルギー性鼻炎、結膜炎</t>
    <phoneticPr fontId="2"/>
  </si>
  <si>
    <t>二次性徴（思春期早発・思春期遅延を含む）</t>
    <phoneticPr fontId="2"/>
  </si>
  <si>
    <t>選択してください（原著論文投稿後の後発論文に該当する場合）</t>
    <rPh sb="0" eb="2">
      <t>センタク</t>
    </rPh>
    <rPh sb="22" eb="24">
      <t>ガイトウ</t>
    </rPh>
    <rPh sb="26" eb="28">
      <t>バアイ</t>
    </rPh>
    <phoneticPr fontId="2"/>
  </si>
  <si>
    <t>先天2</t>
  </si>
  <si>
    <t>先天3</t>
  </si>
  <si>
    <t>先天4</t>
  </si>
  <si>
    <t>先天5</t>
  </si>
  <si>
    <t>先天99</t>
  </si>
  <si>
    <t>先天異常 (先天2, 先天3, 先天4をすべて含む) （先天性の内分泌・代謝異常を除く）</t>
    <rPh sb="6" eb="8">
      <t>センテン</t>
    </rPh>
    <rPh sb="11" eb="13">
      <t>センテン</t>
    </rPh>
    <rPh sb="16" eb="18">
      <t>センテン</t>
    </rPh>
    <phoneticPr fontId="2"/>
  </si>
  <si>
    <t>先天異常（染色体異常）</t>
    <rPh sb="5" eb="8">
      <t>センショクタイ</t>
    </rPh>
    <rPh sb="8" eb="10">
      <t>イジョウ</t>
    </rPh>
    <phoneticPr fontId="7"/>
  </si>
  <si>
    <t>先天異常（心疾患以外の先天性形態異常）</t>
    <rPh sb="0" eb="4">
      <t>センテンイジョウ</t>
    </rPh>
    <rPh sb="5" eb="8">
      <t>シンシッカン</t>
    </rPh>
    <rPh sb="8" eb="10">
      <t>イガイ</t>
    </rPh>
    <rPh sb="11" eb="14">
      <t>センテンセイ</t>
    </rPh>
    <rPh sb="14" eb="16">
      <t>ケイタイ</t>
    </rPh>
    <rPh sb="16" eb="18">
      <t>イジョウ</t>
    </rPh>
    <phoneticPr fontId="7"/>
  </si>
  <si>
    <t>先天異常（先天性心疾患）</t>
    <rPh sb="0" eb="4">
      <t>センテンイジョウ</t>
    </rPh>
    <phoneticPr fontId="2"/>
  </si>
  <si>
    <t>先天性内分泌・代謝異常</t>
    <phoneticPr fontId="2"/>
  </si>
  <si>
    <t>その他</t>
    <phoneticPr fontId="2"/>
  </si>
  <si>
    <t>●excel シートは変更を加えない。（自動で読込み、リストを作成するため）</t>
  </si>
  <si>
    <r>
      <t xml:space="preserve"> 例：妊娠中の食品中の鉛と３歳までの</t>
    </r>
    <r>
      <rPr>
        <u/>
        <sz val="9"/>
        <color rgb="FFFF0000"/>
        <rFont val="游ゴシック"/>
        <family val="3"/>
        <charset val="128"/>
      </rPr>
      <t>先天性心疾患</t>
    </r>
    <rPh sb="1" eb="2">
      <t>レイ</t>
    </rPh>
    <phoneticPr fontId="2"/>
  </si>
  <si>
    <t>⑤発表期限†</t>
    <phoneticPr fontId="2"/>
  </si>
  <si>
    <t>⑥備考欄†</t>
    <phoneticPr fontId="5"/>
  </si>
  <si>
    <t>⑦コード番号等記入表†</t>
    <rPh sb="6" eb="7">
      <t>トウ</t>
    </rPh>
    <phoneticPr fontId="2"/>
  </si>
  <si>
    <t>妊娠悪阻</t>
    <phoneticPr fontId="2"/>
  </si>
  <si>
    <t>妊娠高血圧症候群</t>
    <phoneticPr fontId="2"/>
  </si>
  <si>
    <t>妊娠糖尿病</t>
    <phoneticPr fontId="2"/>
  </si>
  <si>
    <t xml:space="preserve"> （注）現時点で想定している、主要アウトカムと主要曝露の集計値とCrude解析（またはクロス集計）などを記載する。論文投稿時に変更可能。</t>
    <rPh sb="2" eb="3">
      <t>チュウ</t>
    </rPh>
    <rPh sb="4" eb="7">
      <t>ゲンジテン</t>
    </rPh>
    <rPh sb="8" eb="10">
      <t>ソウテイ</t>
    </rPh>
    <rPh sb="52" eb="54">
      <t>キサイ</t>
    </rPh>
    <rPh sb="57" eb="59">
      <t>ロンブン</t>
    </rPh>
    <rPh sb="59" eb="62">
      <t>トウコウジ</t>
    </rPh>
    <rPh sb="63" eb="67">
      <t>ヘンコウカノウ</t>
    </rPh>
    <phoneticPr fontId="2"/>
  </si>
  <si>
    <t>（注記：曝露物質、アウトカム、それぞれの測定時期が分かるようにする。１課題につき１論文の執筆を想定する。）</t>
    <rPh sb="44" eb="46">
      <t>シッピツ</t>
    </rPh>
    <phoneticPr fontId="2"/>
  </si>
  <si>
    <r>
      <t>（注記：重複しないように呼び方のみを新しくするのではなく、質問票のタイトル等に使われている名称、社会経済要因のように共通している名称を使用する。曝露要因として利用する変数（</t>
    </r>
    <r>
      <rPr>
        <u/>
        <sz val="9"/>
        <color rgb="FFFF0000"/>
        <rFont val="游ゴシック"/>
        <family val="3"/>
        <charset val="128"/>
      </rPr>
      <t>疾患情報登録調査、</t>
    </r>
    <r>
      <rPr>
        <sz val="9"/>
        <color rgb="FFFF0000"/>
        <rFont val="游ゴシック"/>
        <family val="3"/>
        <charset val="128"/>
      </rPr>
      <t>質問票やDr調査票の項目）がわかるように記載する。「全国データを利用した成果発表予定リスト」の曝露要因を参照する。曝露の時期も記載する。）</t>
    </r>
    <rPh sb="45" eb="47">
      <t>メイショウ</t>
    </rPh>
    <rPh sb="67" eb="69">
      <t>シヨウ</t>
    </rPh>
    <phoneticPr fontId="2"/>
  </si>
  <si>
    <t>（留意事項： アウトカム及び曝露の選択が多いと他課題と重複し、採用及び調整が困難となるため、少数とすることを心掛ける）</t>
    <rPh sb="46" eb="48">
      <t>ショウスウ</t>
    </rPh>
    <rPh sb="54" eb="56">
      <t>ココロガ</t>
    </rPh>
    <phoneticPr fontId="2"/>
  </si>
  <si>
    <r>
      <t>項目</t>
    </r>
    <r>
      <rPr>
        <sz val="11"/>
        <color rgb="FFFF0000"/>
        <rFont val="游ゴシック"/>
        <family val="3"/>
        <charset val="128"/>
      </rPr>
      <t>　</t>
    </r>
    <r>
      <rPr>
        <sz val="8"/>
        <color rgb="FFFF0000"/>
        <rFont val="游ゴシック"/>
        <family val="3"/>
        <charset val="128"/>
      </rPr>
      <t>(コード番号を入れることにより自動入力される）</t>
    </r>
    <rPh sb="0" eb="2">
      <t>コウモク</t>
    </rPh>
    <rPh sb="7" eb="9">
      <t>バンゴウ</t>
    </rPh>
    <rPh sb="10" eb="11">
      <t>イ</t>
    </rPh>
    <rPh sb="18" eb="20">
      <t>ジドウ</t>
    </rPh>
    <rPh sb="20" eb="22">
      <t>ニュウリョク</t>
    </rPh>
    <phoneticPr fontId="2"/>
  </si>
  <si>
    <t>連絡先の利用目的及び利用範囲</t>
    <phoneticPr fontId="2"/>
  </si>
  <si>
    <t>□全国データ、□一部のUCのデータ、□その他</t>
    <phoneticPr fontId="5"/>
  </si>
  <si>
    <r>
      <t>①’連絡窓口（任意）†　</t>
    </r>
    <r>
      <rPr>
        <sz val="11"/>
        <rFont val="游ゴシック"/>
        <family val="3"/>
        <charset val="128"/>
      </rPr>
      <t>※当事者間の連絡を取りやすくするため、窓口担当がいれば、記載する。</t>
    </r>
    <rPh sb="2" eb="4">
      <t>レンラク</t>
    </rPh>
    <rPh sb="4" eb="6">
      <t>マドグチ</t>
    </rPh>
    <rPh sb="7" eb="9">
      <t>ニンイ</t>
    </rPh>
    <rPh sb="13" eb="16">
      <t>トウジシャ</t>
    </rPh>
    <rPh sb="16" eb="17">
      <t>カン</t>
    </rPh>
    <rPh sb="18" eb="20">
      <t>レンラク</t>
    </rPh>
    <rPh sb="21" eb="22">
      <t>ト</t>
    </rPh>
    <rPh sb="31" eb="33">
      <t>マドグチ</t>
    </rPh>
    <rPh sb="33" eb="35">
      <t>タントウ</t>
    </rPh>
    <rPh sb="40" eb="42">
      <t>キサイ</t>
    </rPh>
    <phoneticPr fontId="2"/>
  </si>
  <si>
    <t>　   エコチル関係者に公開される。</t>
    <rPh sb="8" eb="11">
      <t>カンケイシャ</t>
    </rPh>
    <rPh sb="12" eb="14">
      <t>コウカイ</t>
    </rPh>
    <phoneticPr fontId="2"/>
  </si>
  <si>
    <t>（注記：類似課題リスト（様式3-4）と同様に、アウトカムの重複または曝露の重複がある課題（複数）のリスト名、課題番号、論文テーマ名を記載する。特にアウトカムの重複は正しく記載する。）</t>
    <rPh sb="66" eb="68">
      <t>キサイトウコウモク</t>
    </rPh>
    <phoneticPr fontId="2"/>
  </si>
  <si>
    <t>申請書類に記載されたされ連絡先（電話番号、メールアドレス）は、エコチル関係者関係に共有されることに同意したものとして扱われる。
提出された連絡先はアブストラクト申請受付事務局業務請負者と共有され、請負者から執筆責任者に直接連絡がなされる。
業務請負者での連絡先の取扱いは、NIES請負業務の仕様書及び契約書の記載に基づき、適切に行われる。</t>
    <phoneticPr fontId="2"/>
  </si>
  <si>
    <t>①申請者</t>
    <rPh sb="1" eb="4">
      <t>シンセイシャ</t>
    </rPh>
    <phoneticPr fontId="2"/>
  </si>
  <si>
    <t>③執筆予定論文の情報†</t>
    <phoneticPr fontId="2"/>
  </si>
  <si>
    <t>※　本申請書は、課題間の重複調整を行うため、ファイル交換サーバにおいて</t>
    <rPh sb="2" eb="6">
      <t>ホンシンセイショ</t>
    </rPh>
    <rPh sb="8" eb="10">
      <t>カダイ</t>
    </rPh>
    <rPh sb="10" eb="11">
      <t>カン</t>
    </rPh>
    <rPh sb="12" eb="14">
      <t>チョウフク</t>
    </rPh>
    <rPh sb="14" eb="16">
      <t>チョウセイ</t>
    </rPh>
    <rPh sb="17" eb="18">
      <t>オコナ</t>
    </rPh>
    <rPh sb="26" eb="28">
      <t>コウカン</t>
    </rPh>
    <phoneticPr fontId="2"/>
  </si>
  <si>
    <t>●excel シート内の水色のセルを入力する。入力は英語でも可とする。</t>
    <rPh sb="23" eb="25">
      <t>ニュウリョク</t>
    </rPh>
    <rPh sb="26" eb="28">
      <t>エイゴ</t>
    </rPh>
    <rPh sb="30" eb="31">
      <t>カ</t>
    </rPh>
    <phoneticPr fontId="2"/>
  </si>
  <si>
    <t>（注記：質問票のタイトル等に使われている名称、ASQのように共通している名称を使う。アウトカムとして利用する変数（疾患情報登録調査、質問票やDr調査票の項目）がわかるよう記載する。「発達」「発育」「健康」などのすべてを包括するような表現を用いると、他課題と重複し、採用及び調整が困難となるため、差し戻す場合がある。「全国データを利用した成果発表予定リスト」のアウトカムを参照する。アウトカムの時期も記載する。疾患情報登録調査のデータである場合、それが分かるよう明確に記載する。後出⑧の表にコード番号とデータ項目を記載する。）</t>
    <rPh sb="20" eb="22">
      <t>メイショウ</t>
    </rPh>
    <rPh sb="151" eb="153">
      <t>バアイ</t>
    </rPh>
    <rPh sb="230" eb="232">
      <t>メイカク</t>
    </rPh>
    <rPh sb="238" eb="240">
      <t>コウシュツ</t>
    </rPh>
    <phoneticPr fontId="2"/>
  </si>
  <si>
    <r>
      <t>マスタデータシート</t>
    </r>
    <r>
      <rPr>
        <sz val="9"/>
        <color rgb="FFFF0000"/>
        <rFont val="游ゴシック"/>
        <family val="3"/>
        <charset val="128"/>
      </rPr>
      <t>を参照し、下記の</t>
    </r>
    <r>
      <rPr>
        <b/>
        <sz val="9"/>
        <color rgb="FFFF0000"/>
        <rFont val="游ゴシック"/>
        <family val="3"/>
        <charset val="128"/>
      </rPr>
      <t>「コード番号等記入表」</t>
    </r>
    <r>
      <rPr>
        <sz val="9"/>
        <color rgb="FFFF0000"/>
        <rFont val="游ゴシック"/>
        <family val="3"/>
        <charset val="128"/>
      </rPr>
      <t xml:space="preserve">に該当するコード番号を記入する。該当がない欄は空欄とする。
</t>
    </r>
    <r>
      <rPr>
        <u/>
        <sz val="9"/>
        <color rgb="FFFF0000"/>
        <rFont val="游ゴシック"/>
        <family val="3"/>
        <charset val="128"/>
      </rPr>
      <t xml:space="preserve">この情報を基に応募テーマ間の重複を調べるため、番号を正確に記入する。   </t>
    </r>
    <rPh sb="10" eb="12">
      <t>サンショウ</t>
    </rPh>
    <rPh sb="23" eb="24">
      <t>トウ</t>
    </rPh>
    <rPh sb="29" eb="31">
      <t>ガイトウ</t>
    </rPh>
    <rPh sb="39" eb="41">
      <t>キニュウ</t>
    </rPh>
    <phoneticPr fontId="2"/>
  </si>
  <si>
    <t>・1課題1論文を想定する。
・使用するデータセットはすべて記入する。質問票の番号で示さず、名称（身長、ASQなど）で示す。全項目と書いてある場合は差し戻しとする。
・「その他」項目は、備考欄に使用するアウトカムや曝露要因に関する具体的説明を記入する。</t>
    <phoneticPr fontId="2"/>
  </si>
  <si>
    <t>関連親3</t>
  </si>
  <si>
    <t>関連親4</t>
  </si>
  <si>
    <t>関連親5</t>
  </si>
  <si>
    <t>関連親6</t>
  </si>
  <si>
    <t>関連親7</t>
  </si>
  <si>
    <t>関連親8</t>
  </si>
  <si>
    <t>関連親9</t>
  </si>
  <si>
    <t>関連親10</t>
  </si>
  <si>
    <t>関連親11</t>
  </si>
  <si>
    <t>関連親12</t>
  </si>
  <si>
    <t>関連親13</t>
  </si>
  <si>
    <t>関連親14</t>
  </si>
  <si>
    <t>関連親15</t>
  </si>
  <si>
    <t>関連親16</t>
  </si>
  <si>
    <t>関連親17</t>
  </si>
  <si>
    <t>関連親99</t>
  </si>
  <si>
    <t>関連子1</t>
  </si>
  <si>
    <t>関連子2</t>
  </si>
  <si>
    <t>関連子3</t>
  </si>
  <si>
    <t>関連子4</t>
  </si>
  <si>
    <t>関連子5</t>
  </si>
  <si>
    <t>関連子6</t>
  </si>
  <si>
    <t>関連子7</t>
  </si>
  <si>
    <t>関連子8</t>
  </si>
  <si>
    <t>関連子9</t>
  </si>
  <si>
    <t>関連子10</t>
  </si>
  <si>
    <t>関連子11</t>
  </si>
  <si>
    <t>関連子12</t>
  </si>
  <si>
    <t>関連子13</t>
  </si>
  <si>
    <t>関連子14</t>
  </si>
  <si>
    <t>関連子15</t>
  </si>
  <si>
    <t>関連子16</t>
  </si>
  <si>
    <t>関連子17</t>
  </si>
  <si>
    <t>関連子18</t>
  </si>
  <si>
    <t>関連子19</t>
  </si>
  <si>
    <t>関連子20</t>
  </si>
  <si>
    <t>関連子21</t>
  </si>
  <si>
    <t>関連子22</t>
  </si>
  <si>
    <t>泣き</t>
  </si>
  <si>
    <t>気質</t>
  </si>
  <si>
    <t>視聴覚発達</t>
  </si>
  <si>
    <t>口腔、皮膚</t>
  </si>
  <si>
    <t>排便、排尿</t>
  </si>
  <si>
    <t>居住環境</t>
  </si>
  <si>
    <t>養育環境</t>
  </si>
  <si>
    <t>社会生活</t>
  </si>
  <si>
    <t>予防接種</t>
  </si>
  <si>
    <t>健康関連出来事</t>
  </si>
  <si>
    <t>検査歴</t>
  </si>
  <si>
    <t>運動</t>
  </si>
  <si>
    <t>服薬</t>
  </si>
  <si>
    <t>食事</t>
  </si>
  <si>
    <t>食事</t>
    <phoneticPr fontId="2"/>
  </si>
  <si>
    <t>喫煙</t>
  </si>
  <si>
    <t>喫煙</t>
    <phoneticPr fontId="2"/>
  </si>
  <si>
    <t>出生時情報</t>
  </si>
  <si>
    <t>身体情報</t>
  </si>
  <si>
    <t>家族関係</t>
  </si>
  <si>
    <t>飲酒</t>
  </si>
  <si>
    <t>職業</t>
  </si>
  <si>
    <t>身体活動</t>
  </si>
  <si>
    <t>妊娠分娩歴</t>
  </si>
  <si>
    <t>今回の妊娠</t>
  </si>
  <si>
    <t>既往</t>
  </si>
  <si>
    <t>健康状態ストレス</t>
  </si>
  <si>
    <t>子育て</t>
  </si>
  <si>
    <t>バイオマーカー</t>
  </si>
  <si>
    <t>遺伝子解析</t>
  </si>
  <si>
    <t>基礎情報身体情報</t>
  </si>
  <si>
    <t>関連親1</t>
    <phoneticPr fontId="2"/>
  </si>
  <si>
    <t>関連子99</t>
    <phoneticPr fontId="2"/>
  </si>
  <si>
    <t>関連親2</t>
    <phoneticPr fontId="2"/>
  </si>
  <si>
    <t>4.1.6. その他のアウトカム</t>
  </si>
  <si>
    <t>4.1.1. 中心仮説 1（妊娠・生殖）に関連するアウトカム</t>
    <phoneticPr fontId="2"/>
  </si>
  <si>
    <t>死産</t>
  </si>
  <si>
    <t>分娩</t>
  </si>
  <si>
    <t>過期産</t>
  </si>
  <si>
    <t>性比</t>
  </si>
  <si>
    <t>多胎</t>
  </si>
  <si>
    <t>母体の体重変化</t>
  </si>
  <si>
    <t>子宮内胎児発育遅延</t>
  </si>
  <si>
    <t>胎位異常   (同一コード：妊娠悪阻）</t>
    <rPh sb="8" eb="10">
      <t>ドウイツ</t>
    </rPh>
    <phoneticPr fontId="2"/>
  </si>
  <si>
    <t>児頭骨盤不均衡（CPD）　   (同一コード：妊娠高血圧症候群）</t>
    <phoneticPr fontId="2"/>
  </si>
  <si>
    <t>胎児機能不全（non-reassuring fetal status）　  (同一コード：妊娠糖尿病）</t>
    <phoneticPr fontId="2"/>
  </si>
  <si>
    <t>前置胎盤</t>
  </si>
  <si>
    <t>常位胎盤早期剥離</t>
  </si>
  <si>
    <t>癒着胎盤</t>
  </si>
  <si>
    <t>臍帯異常</t>
  </si>
  <si>
    <t>前期破水</t>
  </si>
  <si>
    <t>羊水塞栓</t>
  </si>
  <si>
    <t>分娩遷延、停止</t>
  </si>
  <si>
    <t>子癇</t>
  </si>
  <si>
    <t>子宮破裂</t>
  </si>
  <si>
    <t>会陰裂傷</t>
  </si>
  <si>
    <t>新生児仮死</t>
  </si>
  <si>
    <t>新生児一過性多呼吸（TTN）</t>
    <phoneticPr fontId="2"/>
  </si>
  <si>
    <t>新生児慢性肺疾患（CLD）</t>
    <phoneticPr fontId="2"/>
  </si>
  <si>
    <t>胎便吸引症候群（MAS）</t>
    <phoneticPr fontId="2"/>
  </si>
  <si>
    <t>未熟児動脈管開存症</t>
  </si>
  <si>
    <t>新生児壊死性腸炎（NEC）</t>
    <phoneticPr fontId="2"/>
  </si>
  <si>
    <t>新生児黄疸</t>
  </si>
  <si>
    <t>低血糖</t>
  </si>
  <si>
    <t>未熟児網膜症</t>
  </si>
  <si>
    <t>分娩損傷</t>
  </si>
  <si>
    <t>先天1</t>
    <phoneticPr fontId="2"/>
  </si>
  <si>
    <t>ASD （ 自閉症スペクトラム障害）</t>
    <phoneticPr fontId="2"/>
  </si>
  <si>
    <t>AD/HD（注意欠陥／多動性障害）行動</t>
    <phoneticPr fontId="2"/>
  </si>
  <si>
    <t>発達マイルストーンの遅れ</t>
  </si>
  <si>
    <t>脳炎</t>
  </si>
  <si>
    <t>脳症</t>
  </si>
  <si>
    <t>チック、Tourette 障害</t>
    <phoneticPr fontId="2"/>
  </si>
  <si>
    <t>不登校</t>
  </si>
  <si>
    <t>選択緘黙</t>
  </si>
  <si>
    <t>統合失調症</t>
  </si>
  <si>
    <t>うつ・不安</t>
  </si>
  <si>
    <t>全般的精神病理</t>
  </si>
  <si>
    <t>自殺</t>
  </si>
  <si>
    <t>脳性麻痺</t>
  </si>
  <si>
    <t>気管支喘息</t>
  </si>
  <si>
    <t>食物アレルギーFDEIA</t>
    <phoneticPr fontId="2"/>
  </si>
  <si>
    <t>Food protein indu- cedenterocolitis （新生児・乳児消化管アレルギー）</t>
    <phoneticPr fontId="2"/>
  </si>
  <si>
    <t>膠原病</t>
  </si>
  <si>
    <t>免疫応答能</t>
  </si>
  <si>
    <t>肥満関連（メタボリック症候群、2 型糖尿病を含む）</t>
    <phoneticPr fontId="2"/>
  </si>
  <si>
    <t>成長（成長ホルモン分泌不全性を含む）</t>
  </si>
  <si>
    <t>くる病、骨軟化症</t>
  </si>
  <si>
    <t>入院</t>
  </si>
  <si>
    <t>被虐待児症候群</t>
  </si>
  <si>
    <t>乳幼児ゆさぶられ症候群（SBS）</t>
    <phoneticPr fontId="2"/>
  </si>
  <si>
    <t>乳幼児突然死症候群（SIDS）</t>
    <phoneticPr fontId="2"/>
  </si>
  <si>
    <t>歯科</t>
  </si>
  <si>
    <t>循環器疾患</t>
  </si>
  <si>
    <t>消化器疾患</t>
  </si>
  <si>
    <t>血液疾患</t>
  </si>
  <si>
    <t>腎泌尿器疾患</t>
  </si>
  <si>
    <t>整形外科疾患外傷</t>
  </si>
  <si>
    <t>感染症</t>
  </si>
  <si>
    <t>4.3.1. 母（および父）に関する情報</t>
    <phoneticPr fontId="2"/>
  </si>
  <si>
    <t>4.3.2. 子どもに関する情報</t>
    <phoneticPr fontId="2"/>
  </si>
  <si>
    <r>
      <rPr>
        <sz val="10"/>
        <rFont val="游ゴシック"/>
        <family val="3"/>
        <charset val="128"/>
      </rPr>
      <t>新生児遷延性肺高血
圧症（PPHN）</t>
    </r>
  </si>
  <si>
    <r>
      <rPr>
        <sz val="10"/>
        <rFont val="游ゴシック"/>
        <family val="3"/>
        <charset val="128"/>
      </rPr>
      <t>LD（学習障害）</t>
    </r>
  </si>
  <si>
    <t xml:space="preserve">フォローアップ計画 ver2.0 </t>
    <phoneticPr fontId="2"/>
  </si>
  <si>
    <t xml:space="preserve"> 4.2.1. 曝露因子に関する調査内容 に該当する 現コード表 </t>
    <phoneticPr fontId="2"/>
  </si>
  <si>
    <t>新生児呼吸窮迫症候群（RDS）</t>
    <phoneticPr fontId="2"/>
  </si>
  <si>
    <t>レジリエンス</t>
    <phoneticPr fontId="2"/>
  </si>
  <si>
    <t>生後すぐの環境</t>
    <phoneticPr fontId="2"/>
  </si>
  <si>
    <t>社会経済状況 ソーシャルキャピタル</t>
    <phoneticPr fontId="2"/>
  </si>
  <si>
    <t>メディア曝露</t>
    <phoneticPr fontId="2"/>
  </si>
  <si>
    <t>睡眠</t>
    <phoneticPr fontId="2"/>
  </si>
  <si>
    <t>妊娠5</t>
    <phoneticPr fontId="2"/>
  </si>
  <si>
    <t>その他の健康アウトカム</t>
    <rPh sb="2" eb="3">
      <t>タ</t>
    </rPh>
    <rPh sb="4" eb="6">
      <t>ケンコウ</t>
    </rPh>
    <phoneticPr fontId="5"/>
  </si>
  <si>
    <r>
      <t>（注記：</t>
    </r>
    <r>
      <rPr>
        <u/>
        <sz val="9"/>
        <color rgb="FFFF0000"/>
        <rFont val="游ゴシック"/>
        <family val="3"/>
        <charset val="128"/>
      </rPr>
      <t>変数（疾患情報登録調査、質問票やDr調査票の項目）が出来るだけわかるように記載する。</t>
    </r>
    <r>
      <rPr>
        <sz val="9"/>
        <color rgb="FFFF0000"/>
        <rFont val="游ゴシック"/>
        <family val="3"/>
        <charset val="128"/>
      </rPr>
      <t>要因の時期（例えば</t>
    </r>
    <r>
      <rPr>
        <u/>
        <sz val="9"/>
        <color rgb="FFFF0000"/>
        <rFont val="游ゴシック"/>
        <family val="3"/>
        <charset val="128"/>
      </rPr>
      <t xml:space="preserve">C-6m, </t>
    </r>
    <r>
      <rPr>
        <sz val="9"/>
        <color rgb="FFFF0000"/>
        <rFont val="游ゴシック"/>
        <family val="3"/>
        <charset val="128"/>
      </rPr>
      <t>MT-1など）も記載する。すべての項目を記載する必要はない。）</t>
    </r>
    <phoneticPr fontId="2"/>
  </si>
  <si>
    <t>①申請者  †　</t>
    <rPh sb="1" eb="4">
      <t>シンセイシャ</t>
    </rPh>
    <phoneticPr fontId="2"/>
  </si>
  <si>
    <r>
      <t>①’連絡窓口（任意）　</t>
    </r>
    <r>
      <rPr>
        <sz val="11"/>
        <rFont val="游ゴシック"/>
        <family val="3"/>
        <charset val="128"/>
      </rPr>
      <t>※当事者間の連絡を取りやすくするため、窓口担当がいれば、記載する。</t>
    </r>
    <rPh sb="2" eb="4">
      <t>レンラク</t>
    </rPh>
    <rPh sb="4" eb="6">
      <t>マドグチ</t>
    </rPh>
    <rPh sb="7" eb="9">
      <t>ニンイ</t>
    </rPh>
    <rPh sb="12" eb="15">
      <t>トウジシャ</t>
    </rPh>
    <rPh sb="15" eb="16">
      <t>カン</t>
    </rPh>
    <rPh sb="17" eb="19">
      <t>レンラク</t>
    </rPh>
    <rPh sb="20" eb="21">
      <t>ト</t>
    </rPh>
    <rPh sb="30" eb="32">
      <t>マドグチ</t>
    </rPh>
    <rPh sb="32" eb="34">
      <t>タントウ</t>
    </rPh>
    <rPh sb="39" eb="41">
      <t>キサイ</t>
    </rPh>
    <phoneticPr fontId="2"/>
  </si>
  <si>
    <r>
      <t>マスタデータシートおよび別添１のコード表</t>
    </r>
    <r>
      <rPr>
        <sz val="9"/>
        <color rgb="FFFF0000"/>
        <rFont val="游ゴシック"/>
        <family val="3"/>
        <charset val="128"/>
      </rPr>
      <t>を参照し、下記の</t>
    </r>
    <r>
      <rPr>
        <b/>
        <sz val="9"/>
        <color rgb="FFFF0000"/>
        <rFont val="游ゴシック"/>
        <family val="3"/>
        <charset val="128"/>
      </rPr>
      <t>「コード番号等記入表」</t>
    </r>
    <r>
      <rPr>
        <sz val="9"/>
        <color rgb="FFFF0000"/>
        <rFont val="游ゴシック"/>
        <family val="3"/>
        <charset val="128"/>
      </rPr>
      <t xml:space="preserve">に該当するコード番号を記入する。該当がない欄は空欄とする。
</t>
    </r>
    <r>
      <rPr>
        <u/>
        <sz val="9"/>
        <color rgb="FFFF0000"/>
        <rFont val="游ゴシック"/>
        <family val="3"/>
        <charset val="128"/>
      </rPr>
      <t xml:space="preserve">この情報を基に応募テーマ間の重複を調べるため、番号を正確に記入する。   </t>
    </r>
    <rPh sb="12" eb="14">
      <t>ベッテン</t>
    </rPh>
    <rPh sb="19" eb="20">
      <t>ヒョウ</t>
    </rPh>
    <rPh sb="21" eb="23">
      <t>サンショウ</t>
    </rPh>
    <rPh sb="34" eb="35">
      <t>トウ</t>
    </rPh>
    <rPh sb="40" eb="42">
      <t>ガイトウ</t>
    </rPh>
    <rPh sb="50" eb="52">
      <t>キニュウ</t>
    </rPh>
    <phoneticPr fontId="2"/>
  </si>
  <si>
    <r>
      <t>・1課題1論文を想定する。
・使用するデータセットはすべて記入する。質問票の番号で示さず、名称（身長、ASQなど）で示す。全項目と書いてある場合は差し戻しとする。
・「その他」のコード番号を選択した場合は、使用するアウトカムや曝露要因に関する具体的説明を</t>
    </r>
    <r>
      <rPr>
        <b/>
        <sz val="9"/>
        <color rgb="FFFF0000"/>
        <rFont val="游ゴシック"/>
        <family val="3"/>
        <charset val="128"/>
      </rPr>
      <t>備考欄に記入</t>
    </r>
    <r>
      <rPr>
        <sz val="9"/>
        <color rgb="FFFF0000"/>
        <rFont val="游ゴシック"/>
        <family val="3"/>
        <charset val="128"/>
      </rPr>
      <t>する。</t>
    </r>
    <rPh sb="92" eb="94">
      <t>バンゴウ</t>
    </rPh>
    <rPh sb="95" eb="97">
      <t>センタク</t>
    </rPh>
    <rPh sb="99" eb="101">
      <t>バアイ</t>
    </rPh>
    <phoneticPr fontId="2"/>
  </si>
  <si>
    <t>使用するデータセットと質問番号や項目等</t>
    <phoneticPr fontId="2"/>
  </si>
  <si>
    <t>その他の妊娠・生殖に関連するアウトカム</t>
    <rPh sb="2" eb="3">
      <t>タ</t>
    </rPh>
    <phoneticPr fontId="5"/>
  </si>
  <si>
    <t>4.1.2. 中心仮説 2（先天性形態異常）に関連するアウトカム</t>
    <phoneticPr fontId="2"/>
  </si>
  <si>
    <t>その他の先天性形態異常に関連するアウトカム</t>
    <phoneticPr fontId="2"/>
  </si>
  <si>
    <t>4.1.3. 中心仮説 3（精神神経発達障害）に関連するアウトカム</t>
    <phoneticPr fontId="2"/>
  </si>
  <si>
    <t>その他の精神神経発達障害に関連するアウトカム</t>
    <rPh sb="2" eb="3">
      <t>タ</t>
    </rPh>
    <phoneticPr fontId="5"/>
  </si>
  <si>
    <t>4.1.4. 中心仮説 4（免疫系の異常）に関連するアウトカム</t>
    <phoneticPr fontId="2"/>
  </si>
  <si>
    <t>その他の免疫系の異常に関連するアウトカム</t>
    <rPh sb="2" eb="3">
      <t>タ</t>
    </rPh>
    <phoneticPr fontId="5"/>
  </si>
  <si>
    <t>4.1.5. 中心仮説 5（代謝・内分泌系の異常）に関連するアウトカム</t>
    <phoneticPr fontId="2"/>
  </si>
  <si>
    <t>その他の代謝・内分泌系の異常に関連するアウトカム</t>
    <rPh sb="2" eb="3">
      <t>タ</t>
    </rPh>
    <phoneticPr fontId="5"/>
  </si>
  <si>
    <t>その他の母（および父）に関する情報</t>
    <rPh sb="2" eb="3">
      <t>タ</t>
    </rPh>
    <phoneticPr fontId="21"/>
  </si>
  <si>
    <t>その他の子どもに関する情報</t>
    <rPh sb="2" eb="3">
      <t>タ</t>
    </rPh>
    <phoneticPr fontId="21"/>
  </si>
  <si>
    <t>全国データ</t>
  </si>
  <si>
    <t>妊娠1</t>
    <phoneticPr fontId="2"/>
  </si>
  <si>
    <t>様式2-1　エコチル調査アブストラクト申請書   ＜R6一括募集 6歳時固定データ＞（2025.1.14版）</t>
    <rPh sb="10" eb="12">
      <t>チョウサ</t>
    </rPh>
    <rPh sb="19" eb="22">
      <t>シンセイショ</t>
    </rPh>
    <rPh sb="28" eb="32">
      <t>イッカツボシュウ</t>
    </rPh>
    <rPh sb="34" eb="38">
      <t>サイジコテイ</t>
    </rPh>
    <phoneticPr fontId="2"/>
  </si>
  <si>
    <t>一括（6歳時固定データ配付時）</t>
    <rPh sb="0" eb="2">
      <t>イッカツ</t>
    </rPh>
    <rPh sb="4" eb="6">
      <t>サイジ</t>
    </rPh>
    <phoneticPr fontId="2"/>
  </si>
  <si>
    <t>●excel シートの保護解除や、シート・セルの名前変更はしないこと。（自動で読込み、リストを作成するため）</t>
    <rPh sb="11" eb="13">
      <t>ホゴ</t>
    </rPh>
    <rPh sb="13" eb="15">
      <t>カイジョ</t>
    </rPh>
    <rPh sb="24" eb="26">
      <t>ナマエ</t>
    </rPh>
    <rPh sb="26" eb="28">
      <t>ヘンコウ</t>
    </rPh>
    <phoneticPr fontId="2"/>
  </si>
  <si>
    <t>（注記：類似課題リスト（様式3-4）と同様に、アウトカムおよび曝露の重複がある課題（複数）のリスト名、課題番号、論文テーマ名を記載する。特にアウトカムの重複は正しく記載する。）</t>
    <rPh sb="63" eb="65">
      <t>キサイトウコウモク</t>
    </rPh>
    <phoneticPr fontId="2"/>
  </si>
  <si>
    <t>フタル酸エステル類</t>
    <rPh sb="3" eb="4">
      <t>サン</t>
    </rPh>
    <rPh sb="8" eb="9">
      <t>ルイ</t>
    </rPh>
    <phoneticPr fontId="2"/>
  </si>
  <si>
    <t>ネオニコチノイド類</t>
    <rPh sb="8" eb="9">
      <t>ルイ</t>
    </rPh>
    <phoneticPr fontId="2"/>
  </si>
  <si>
    <t>金属(質問票)</t>
    <rPh sb="3" eb="6">
      <t>シツモンヒョウ</t>
    </rPh>
    <phoneticPr fontId="2"/>
  </si>
  <si>
    <t>金属類</t>
    <phoneticPr fontId="2"/>
  </si>
  <si>
    <t>■（旧番号がある場合）
      登録されていたリスト名：</t>
  </si>
  <si>
    <t xml:space="preserve">      旧番号：（旧***と表記）</t>
  </si>
  <si>
    <t xml:space="preserve">　   </t>
    <phoneticPr fontId="2"/>
  </si>
  <si>
    <t>※本申請書は、課題間の重複調整を行うため、エコチル関係者に公開される。</t>
    <rPh sb="1" eb="5">
      <t>ホンシンセイショ</t>
    </rPh>
    <rPh sb="7" eb="9">
      <t>カダイ</t>
    </rPh>
    <rPh sb="9" eb="10">
      <t>カン</t>
    </rPh>
    <rPh sb="11" eb="13">
      <t>チョウフク</t>
    </rPh>
    <rPh sb="13" eb="15">
      <t>チョウセイ</t>
    </rPh>
    <rPh sb="16" eb="17">
      <t>オコナ</t>
    </rPh>
    <phoneticPr fontId="2"/>
  </si>
  <si>
    <t>■成果発表リスト掲載課題との一部重複について</t>
    <phoneticPr fontId="2"/>
  </si>
  <si>
    <t>2025年3月に暫定的に追加</t>
    <rPh sb="4" eb="5">
      <t>ネン</t>
    </rPh>
    <rPh sb="6" eb="7">
      <t>ガツ</t>
    </rPh>
    <rPh sb="8" eb="11">
      <t>ザンテイテキ</t>
    </rPh>
    <rPh sb="12" eb="14">
      <t>ツイカ</t>
    </rPh>
    <phoneticPr fontId="2"/>
  </si>
  <si>
    <t>随時（固定データ配付時以外）</t>
    <rPh sb="0" eb="2">
      <t>ズイジ</t>
    </rPh>
    <rPh sb="11" eb="13">
      <t>イガイ</t>
    </rPh>
    <phoneticPr fontId="2"/>
  </si>
  <si>
    <t>様式2-1 エコチル調査 アブストラクト申請書 ＜随時：執筆が自由化された論文テーマ＞Ver.20250701</t>
    <rPh sb="10" eb="12">
      <t>チョウサ</t>
    </rPh>
    <rPh sb="20" eb="23">
      <t>シンセイショ</t>
    </rPh>
    <rPh sb="25" eb="27">
      <t>ズイジ</t>
    </rPh>
    <phoneticPr fontId="2"/>
  </si>
  <si>
    <t>甲信ユニットセンター（山梨）</t>
  </si>
  <si>
    <t>055-273-1258（エコチル調査甲信ユニットセンター）</t>
  </si>
  <si>
    <t>久島　萌</t>
    <rPh sb="0" eb="2">
      <t>クシマ</t>
    </rPh>
    <rPh sb="3" eb="4">
      <t>モエ</t>
    </rPh>
    <phoneticPr fontId="2"/>
  </si>
  <si>
    <t>センター長</t>
  </si>
  <si>
    <t>ー</t>
    <phoneticPr fontId="2"/>
  </si>
  <si>
    <t>kumegumi@yamanashi.ac.jp
CC：小田和（osanae@yamanashi.ac.jp）、三井（mtkeiko@yamanashi.ac.jp）</t>
    <rPh sb="56" eb="58">
      <t>ミツイ</t>
    </rPh>
    <phoneticPr fontId="2"/>
  </si>
  <si>
    <t>小田和　早苗</t>
    <rPh sb="0" eb="1">
      <t>オ</t>
    </rPh>
    <rPh sb="1" eb="2">
      <t>タ</t>
    </rPh>
    <rPh sb="2" eb="3">
      <t>ワ</t>
    </rPh>
    <rPh sb="4" eb="6">
      <t>サナエ</t>
    </rPh>
    <phoneticPr fontId="2"/>
  </si>
  <si>
    <t>研究担当
※出生コホート研究センター教員：調査・研究担当</t>
    <rPh sb="0" eb="2">
      <t>ケンキュウ</t>
    </rPh>
    <rPh sb="2" eb="4">
      <t>タントウ</t>
    </rPh>
    <rPh sb="18" eb="20">
      <t>キョウイン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</si>
</sst>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9"/>
      <color rgb="FFFF0000"/>
      <name val="ＭＳ Ｐゴシック"/>
      <family val="3"/>
      <charset val="128"/>
      <scheme val="minor"/>
    </font>
    <font>
      <sz val="6"/>
      <name val="ＭＳ Ｐゴシック"/>
      <family val="3"/>
      <charset val="128"/>
    </font>
    <font>
      <b/>
      <sz val="10.5"/>
      <color theme="1"/>
      <name val="ＭＳ 明朝"/>
      <family val="1"/>
      <charset val="128"/>
    </font>
    <font>
      <b/>
      <u/>
      <sz val="9"/>
      <color rgb="FFFF0000"/>
      <name val="ＭＳ Ｐゴシック"/>
      <family val="3"/>
      <charset val="128"/>
      <scheme val="minor"/>
    </font>
    <font>
      <sz val="10.5"/>
      <color theme="1"/>
      <name val="Century"/>
      <family val="1"/>
    </font>
    <font>
      <b/>
      <sz val="10.5"/>
      <color theme="1"/>
      <name val="Century"/>
      <family val="1"/>
    </font>
    <font>
      <sz val="10.5"/>
      <color theme="1"/>
      <name val="ＭＳ 明朝"/>
      <family val="1"/>
      <charset val="128"/>
    </font>
    <font>
      <sz val="9"/>
      <color rgb="FF000000"/>
      <name val="ＭＳ Ｐ明朝"/>
      <family val="1"/>
      <charset val="128"/>
    </font>
    <font>
      <sz val="9"/>
      <color rgb="FFFF0000"/>
      <name val="ＭＳ Ｐ明朝"/>
      <family val="1"/>
      <charset val="128"/>
    </font>
    <font>
      <sz val="9"/>
      <color rgb="FFFF0000"/>
      <name val="ＭＳ 明朝"/>
      <family val="1"/>
      <charset val="128"/>
    </font>
    <font>
      <sz val="9"/>
      <color theme="1"/>
      <name val="Century"/>
      <family val="1"/>
    </font>
    <font>
      <sz val="8"/>
      <color rgb="FFFF0000"/>
      <name val="ＭＳ Ｐゴシック"/>
      <family val="3"/>
      <charset val="128"/>
      <scheme val="minor"/>
    </font>
    <font>
      <sz val="9"/>
      <color theme="1"/>
      <name val="ＭＳ Ｐ明朝"/>
      <family val="1"/>
      <charset val="128"/>
    </font>
    <font>
      <sz val="10.5"/>
      <color rgb="FFFF0000"/>
      <name val="ＭＳ 明朝"/>
      <family val="1"/>
      <charset val="128"/>
    </font>
    <font>
      <sz val="10.5"/>
      <color rgb="FF000000"/>
      <name val="Century"/>
      <family val="1"/>
    </font>
    <font>
      <sz val="10.5"/>
      <color rgb="FF000000"/>
      <name val="游ゴシック"/>
      <family val="1"/>
      <charset val="128"/>
    </font>
    <font>
      <sz val="10"/>
      <color rgb="FF000000"/>
      <name val="Times New Roman"/>
      <family val="1"/>
    </font>
    <font>
      <sz val="10"/>
      <name val="ＭＳ Ｐ明朝"/>
      <family val="1"/>
      <charset val="128"/>
    </font>
    <font>
      <sz val="10.5"/>
      <color rgb="FF1F497D"/>
      <name val="游ゴシック"/>
      <family val="3"/>
      <charset val="128"/>
    </font>
    <font>
      <sz val="11"/>
      <color theme="1"/>
      <name val="游ゴシック"/>
      <family val="3"/>
      <charset val="128"/>
    </font>
    <font>
      <sz val="9"/>
      <color theme="4" tint="-0.499984740745262"/>
      <name val="游ゴシック"/>
      <family val="3"/>
      <charset val="128"/>
    </font>
    <font>
      <sz val="11"/>
      <color theme="4" tint="-0.499984740745262"/>
      <name val="游ゴシック"/>
      <family val="3"/>
      <charset val="128"/>
    </font>
    <font>
      <sz val="9"/>
      <name val="游ゴシック"/>
      <family val="3"/>
      <charset val="128"/>
    </font>
    <font>
      <sz val="11"/>
      <name val="游ゴシック"/>
      <family val="3"/>
      <charset val="128"/>
    </font>
    <font>
      <b/>
      <sz val="16"/>
      <color theme="1"/>
      <name val="游ゴシック"/>
      <family val="3"/>
      <charset val="128"/>
    </font>
    <font>
      <sz val="10"/>
      <color theme="1"/>
      <name val="游ゴシック"/>
      <family val="3"/>
      <charset val="128"/>
    </font>
    <font>
      <sz val="10"/>
      <color rgb="FF0000FF"/>
      <name val="游ゴシック"/>
      <family val="3"/>
      <charset val="128"/>
    </font>
    <font>
      <sz val="11"/>
      <color rgb="FF0000FF"/>
      <name val="游ゴシック"/>
      <family val="3"/>
      <charset val="128"/>
    </font>
    <font>
      <sz val="10"/>
      <color rgb="FF000000"/>
      <name val="游ゴシック"/>
      <family val="3"/>
      <charset val="128"/>
    </font>
    <font>
      <sz val="10"/>
      <color rgb="FFFF0000"/>
      <name val="游ゴシック"/>
      <family val="3"/>
      <charset val="128"/>
    </font>
    <font>
      <b/>
      <sz val="9"/>
      <color rgb="FFFF0000"/>
      <name val="游ゴシック"/>
      <family val="3"/>
      <charset val="128"/>
    </font>
    <font>
      <sz val="9"/>
      <color rgb="FFFF0000"/>
      <name val="游ゴシック"/>
      <family val="3"/>
      <charset val="128"/>
    </font>
    <font>
      <b/>
      <sz val="10"/>
      <name val="游ゴシック"/>
      <family val="3"/>
      <charset val="128"/>
    </font>
    <font>
      <b/>
      <sz val="10"/>
      <color theme="1"/>
      <name val="游ゴシック"/>
      <family val="3"/>
      <charset val="128"/>
    </font>
    <font>
      <sz val="10"/>
      <name val="游ゴシック"/>
      <family val="3"/>
      <charset val="128"/>
    </font>
    <font>
      <u/>
      <sz val="9"/>
      <color rgb="FFFF0000"/>
      <name val="游ゴシック"/>
      <family val="3"/>
      <charset val="128"/>
    </font>
    <font>
      <b/>
      <u/>
      <sz val="9"/>
      <color rgb="FFFF0000"/>
      <name val="游ゴシック"/>
      <family val="3"/>
      <charset val="128"/>
    </font>
    <font>
      <sz val="11"/>
      <color rgb="FFFF0000"/>
      <name val="游ゴシック"/>
      <family val="3"/>
      <charset val="128"/>
    </font>
    <font>
      <sz val="8"/>
      <color rgb="FFFF0000"/>
      <name val="游ゴシック"/>
      <family val="3"/>
      <charset val="128"/>
    </font>
    <font>
      <b/>
      <sz val="11"/>
      <color theme="1"/>
      <name val="游ゴシック"/>
      <family val="3"/>
      <charset val="128"/>
    </font>
    <font>
      <b/>
      <sz val="11"/>
      <name val="游ゴシック"/>
      <family val="3"/>
      <charset val="128"/>
    </font>
    <font>
      <b/>
      <sz val="11"/>
      <color rgb="FF000000"/>
      <name val="游ゴシック"/>
      <family val="3"/>
      <charset val="128"/>
    </font>
    <font>
      <sz val="11"/>
      <name val="ＭＳ Ｐゴシック"/>
      <family val="2"/>
      <charset val="128"/>
      <scheme val="minor"/>
    </font>
    <font>
      <sz val="10"/>
      <color theme="4" tint="-0.499984740745262"/>
      <name val="游ゴシック"/>
      <family val="3"/>
      <charset val="128"/>
    </font>
    <font>
      <sz val="9"/>
      <color rgb="FF000000"/>
      <name val="游ゴシック"/>
      <family val="3"/>
      <charset val="128"/>
    </font>
    <font>
      <b/>
      <sz val="9"/>
      <color indexed="81"/>
      <name val="MS P ゴシック"/>
      <family val="3"/>
      <charset val="128"/>
    </font>
    <font>
      <b/>
      <sz val="10.5"/>
      <color rgb="FFFF0000"/>
      <name val="游ゴシック"/>
      <family val="3"/>
      <charset val="128"/>
    </font>
    <font>
      <b/>
      <sz val="11"/>
      <color rgb="FFFF0000"/>
      <name val="游ゴシック"/>
      <family val="3"/>
      <charset val="128"/>
    </font>
    <font>
      <sz val="11"/>
      <color rgb="FF000000"/>
      <name val="游ゴシック"/>
      <family val="3"/>
      <charset val="128"/>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DDEBF7"/>
        <bgColor indexed="64"/>
      </patternFill>
    </fill>
    <fill>
      <patternFill patternType="solid">
        <fgColor rgb="FFD6E3BC"/>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7C80"/>
        <bgColor indexed="64"/>
      </patternFill>
    </fill>
    <fill>
      <patternFill patternType="solid">
        <fgColor rgb="FFB4C6E7"/>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20" fillId="0" borderId="0"/>
  </cellStyleXfs>
  <cellXfs count="227">
    <xf numFmtId="0" fontId="0" fillId="0" borderId="0" xfId="0">
      <alignment vertical="center"/>
    </xf>
    <xf numFmtId="0" fontId="0" fillId="2" borderId="0" xfId="0" applyFill="1">
      <alignment vertical="center"/>
    </xf>
    <xf numFmtId="0" fontId="0" fillId="3" borderId="0" xfId="0" applyFill="1">
      <alignment vertical="center"/>
    </xf>
    <xf numFmtId="0" fontId="3" fillId="0" borderId="0" xfId="1" applyFont="1">
      <alignment vertical="center"/>
    </xf>
    <xf numFmtId="0" fontId="11" fillId="6" borderId="13"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11" fillId="6" borderId="15" xfId="0" applyFont="1" applyFill="1" applyBorder="1" applyAlignment="1">
      <alignment horizontal="center" vertical="center"/>
    </xf>
    <xf numFmtId="0" fontId="11" fillId="0" borderId="17" xfId="0" applyFont="1" applyBorder="1" applyAlignment="1">
      <alignment horizontal="left" vertical="center" wrapText="1"/>
    </xf>
    <xf numFmtId="0" fontId="11" fillId="0" borderId="16" xfId="0" applyFont="1" applyBorder="1" applyAlignment="1">
      <alignment horizontal="left" vertical="center" wrapText="1"/>
    </xf>
    <xf numFmtId="0" fontId="11" fillId="0" borderId="16" xfId="0" applyFont="1" applyBorder="1" applyAlignment="1">
      <alignment horizontal="left" vertical="center"/>
    </xf>
    <xf numFmtId="0" fontId="11" fillId="0" borderId="16" xfId="0" applyFont="1" applyBorder="1" applyAlignment="1">
      <alignment horizontal="justify" vertical="center" wrapText="1"/>
    </xf>
    <xf numFmtId="0" fontId="8" fillId="0" borderId="16" xfId="0" applyFont="1" applyBorder="1">
      <alignment vertical="center"/>
    </xf>
    <xf numFmtId="0" fontId="12" fillId="0" borderId="16" xfId="0" applyFont="1" applyBorder="1" applyAlignment="1">
      <alignment horizontal="left" vertical="center"/>
    </xf>
    <xf numFmtId="0" fontId="12" fillId="6" borderId="15" xfId="0" applyFont="1" applyFill="1" applyBorder="1" applyAlignment="1">
      <alignment horizontal="center" vertical="center"/>
    </xf>
    <xf numFmtId="0" fontId="12" fillId="0" borderId="16" xfId="0" applyFont="1" applyBorder="1" applyAlignment="1">
      <alignment horizontal="left" vertical="center" wrapText="1"/>
    </xf>
    <xf numFmtId="0" fontId="13" fillId="0" borderId="16" xfId="0" applyFont="1" applyBorder="1" applyAlignment="1">
      <alignment horizontal="justify" vertical="center"/>
    </xf>
    <xf numFmtId="0" fontId="12" fillId="0" borderId="16" xfId="0" applyFont="1" applyBorder="1" applyAlignment="1">
      <alignment horizontal="justify" vertical="center" wrapText="1"/>
    </xf>
    <xf numFmtId="0" fontId="11" fillId="7" borderId="15" xfId="0" applyFont="1" applyFill="1" applyBorder="1" applyAlignment="1">
      <alignment horizontal="center" vertical="center"/>
    </xf>
    <xf numFmtId="0" fontId="11" fillId="7" borderId="18" xfId="0" applyFont="1" applyFill="1" applyBorder="1" applyAlignment="1">
      <alignment horizontal="center" vertical="center"/>
    </xf>
    <xf numFmtId="0" fontId="11" fillId="0" borderId="19" xfId="0" applyFont="1" applyBorder="1" applyAlignment="1">
      <alignment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2" fillId="6" borderId="21" xfId="0" applyFont="1" applyFill="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1" fillId="7" borderId="1" xfId="0" applyFont="1" applyFill="1" applyBorder="1">
      <alignment vertical="center"/>
    </xf>
    <xf numFmtId="0" fontId="11" fillId="7"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6" fillId="0" borderId="16" xfId="0" applyFont="1" applyBorder="1" applyAlignment="1">
      <alignment vertical="center" wrapText="1"/>
    </xf>
    <xf numFmtId="0" fontId="16" fillId="0" borderId="16" xfId="0" applyFont="1" applyBorder="1">
      <alignment vertical="center"/>
    </xf>
    <xf numFmtId="0" fontId="16" fillId="0" borderId="1" xfId="0" applyFont="1" applyBorder="1">
      <alignment vertical="center"/>
    </xf>
    <xf numFmtId="0" fontId="18" fillId="0" borderId="29" xfId="0" applyFont="1" applyBorder="1" applyAlignment="1">
      <alignment horizontal="left" vertical="center" wrapText="1"/>
    </xf>
    <xf numFmtId="0" fontId="11" fillId="8" borderId="1" xfId="0" applyFont="1" applyFill="1" applyBorder="1" applyAlignment="1">
      <alignment horizontal="center" vertical="center"/>
    </xf>
    <xf numFmtId="0" fontId="4" fillId="0" borderId="0" xfId="0" applyFont="1">
      <alignment vertical="center"/>
    </xf>
    <xf numFmtId="0" fontId="6" fillId="3" borderId="0" xfId="0" applyFont="1" applyFill="1" applyAlignment="1">
      <alignment horizontal="left" vertical="center"/>
    </xf>
    <xf numFmtId="0" fontId="20" fillId="0" borderId="0" xfId="2" applyAlignment="1">
      <alignment horizontal="left" vertical="top"/>
    </xf>
    <xf numFmtId="0" fontId="23" fillId="2" borderId="0" xfId="0" applyFont="1" applyFill="1">
      <alignment vertical="center"/>
    </xf>
    <xf numFmtId="0" fontId="46" fillId="2" borderId="0" xfId="0" applyFont="1" applyFill="1">
      <alignment vertical="center"/>
    </xf>
    <xf numFmtId="0" fontId="23" fillId="2" borderId="0" xfId="0" applyFont="1" applyFill="1" applyProtection="1">
      <alignment vertical="center"/>
      <protection locked="0"/>
    </xf>
    <xf numFmtId="0" fontId="23" fillId="3" borderId="0" xfId="0" applyFont="1" applyFill="1" applyProtection="1">
      <alignment vertical="center"/>
      <protection locked="0"/>
    </xf>
    <xf numFmtId="0" fontId="23" fillId="4" borderId="0" xfId="0" applyFont="1" applyFill="1" applyProtection="1">
      <alignment vertical="center"/>
      <protection locked="0"/>
    </xf>
    <xf numFmtId="0" fontId="33" fillId="2" borderId="0" xfId="1" applyFont="1" applyFill="1" applyProtection="1">
      <alignment vertical="center"/>
      <protection locked="0"/>
    </xf>
    <xf numFmtId="0" fontId="34" fillId="2" borderId="0" xfId="1" applyFont="1" applyFill="1" applyProtection="1">
      <alignment vertical="center"/>
      <protection locked="0"/>
    </xf>
    <xf numFmtId="0" fontId="36" fillId="4" borderId="0" xfId="1" applyFont="1" applyFill="1" applyProtection="1">
      <alignment vertical="center"/>
      <protection locked="0"/>
    </xf>
    <xf numFmtId="0" fontId="27" fillId="4" borderId="0" xfId="0" applyFont="1" applyFill="1" applyProtection="1">
      <alignment vertical="center"/>
      <protection locked="0"/>
    </xf>
    <xf numFmtId="0" fontId="35" fillId="2" borderId="0" xfId="1" applyFont="1" applyFill="1" applyProtection="1">
      <alignment vertical="center"/>
      <protection locked="0"/>
    </xf>
    <xf numFmtId="0" fontId="35" fillId="2" borderId="0" xfId="1" applyFont="1" applyFill="1" applyAlignment="1" applyProtection="1">
      <alignment vertical="top" wrapText="1"/>
      <protection locked="0"/>
    </xf>
    <xf numFmtId="0" fontId="37" fillId="4" borderId="0" xfId="1" applyFont="1" applyFill="1" applyProtection="1">
      <alignment vertical="center"/>
      <protection locked="0"/>
    </xf>
    <xf numFmtId="0" fontId="35" fillId="0" borderId="0" xfId="1" applyFont="1" applyProtection="1">
      <alignment vertical="center"/>
      <protection locked="0"/>
    </xf>
    <xf numFmtId="0" fontId="43" fillId="4" borderId="0" xfId="1" applyFont="1" applyFill="1" applyProtection="1">
      <alignment vertical="center"/>
      <protection locked="0"/>
    </xf>
    <xf numFmtId="0" fontId="25" fillId="2" borderId="0" xfId="0" applyFont="1" applyFill="1" applyProtection="1">
      <alignment vertical="center"/>
      <protection locked="0"/>
    </xf>
    <xf numFmtId="0" fontId="30" fillId="10" borderId="0" xfId="0" applyFont="1" applyFill="1" applyProtection="1">
      <alignment vertical="center"/>
      <protection locked="0"/>
    </xf>
    <xf numFmtId="0" fontId="47" fillId="10" borderId="0" xfId="0" applyFont="1" applyFill="1" applyProtection="1">
      <alignment vertical="center"/>
      <protection locked="0"/>
    </xf>
    <xf numFmtId="0" fontId="45" fillId="4" borderId="0" xfId="1" applyFont="1" applyFill="1" applyProtection="1">
      <alignment vertical="center"/>
      <protection locked="0"/>
    </xf>
    <xf numFmtId="0" fontId="44" fillId="4" borderId="0" xfId="1" applyFont="1" applyFill="1" applyProtection="1">
      <alignment vertical="center"/>
      <protection locked="0"/>
    </xf>
    <xf numFmtId="0" fontId="43" fillId="0" borderId="0" xfId="1" applyFont="1" applyProtection="1">
      <alignment vertical="center"/>
      <protection locked="0"/>
    </xf>
    <xf numFmtId="0" fontId="29" fillId="0" borderId="0" xfId="1" applyFont="1" applyProtection="1">
      <alignment vertical="center"/>
      <protection locked="0"/>
    </xf>
    <xf numFmtId="0" fontId="23" fillId="2" borderId="0" xfId="1" applyFont="1" applyFill="1" applyProtection="1">
      <alignment vertical="center"/>
      <protection locked="0"/>
    </xf>
    <xf numFmtId="0" fontId="29" fillId="10" borderId="0" xfId="0" applyFont="1" applyFill="1" applyProtection="1">
      <alignment vertical="center"/>
      <protection locked="0"/>
    </xf>
    <xf numFmtId="0" fontId="32" fillId="3" borderId="1" xfId="2" applyFont="1" applyFill="1" applyBorder="1" applyAlignment="1">
      <alignment horizontal="left" vertical="top"/>
    </xf>
    <xf numFmtId="0" fontId="32" fillId="0" borderId="0" xfId="2" applyFont="1" applyAlignment="1">
      <alignment horizontal="left" vertical="top"/>
    </xf>
    <xf numFmtId="0" fontId="38" fillId="0" borderId="1" xfId="2" applyFont="1" applyBorder="1" applyAlignment="1">
      <alignment vertical="top" wrapText="1"/>
    </xf>
    <xf numFmtId="0" fontId="38" fillId="0" borderId="1" xfId="2" applyFont="1" applyBorder="1" applyAlignment="1">
      <alignment vertical="center" wrapText="1"/>
    </xf>
    <xf numFmtId="0" fontId="32" fillId="0" borderId="1" xfId="2" applyFont="1" applyBorder="1" applyAlignment="1">
      <alignment vertical="top" wrapText="1"/>
    </xf>
    <xf numFmtId="0" fontId="38" fillId="0" borderId="1" xfId="2" applyFont="1" applyBorder="1" applyAlignment="1">
      <alignment horizontal="left" vertical="top" wrapText="1"/>
    </xf>
    <xf numFmtId="0" fontId="48" fillId="0" borderId="1" xfId="2" applyFont="1" applyBorder="1" applyAlignment="1">
      <alignment horizontal="left" vertical="center" wrapText="1"/>
    </xf>
    <xf numFmtId="0" fontId="48" fillId="0" borderId="1" xfId="2" applyFont="1" applyBorder="1" applyAlignment="1">
      <alignment vertical="center" wrapText="1"/>
    </xf>
    <xf numFmtId="0" fontId="32" fillId="11" borderId="1" xfId="2" applyFont="1" applyFill="1" applyBorder="1" applyAlignment="1">
      <alignment horizontal="left" vertical="top"/>
    </xf>
    <xf numFmtId="0" fontId="0" fillId="2" borderId="0" xfId="0" applyFill="1" applyProtection="1">
      <alignment vertical="center"/>
      <protection locked="0"/>
    </xf>
    <xf numFmtId="0" fontId="27" fillId="2" borderId="0" xfId="0" applyFont="1" applyFill="1" applyProtection="1">
      <alignment vertical="center"/>
      <protection locked="0"/>
    </xf>
    <xf numFmtId="0" fontId="46" fillId="2" borderId="0" xfId="0" applyFont="1" applyFill="1" applyProtection="1">
      <alignment vertical="center"/>
      <protection locked="0"/>
    </xf>
    <xf numFmtId="0" fontId="35" fillId="0" borderId="0" xfId="1" applyFont="1" applyAlignment="1" applyProtection="1">
      <alignment vertical="top" wrapText="1"/>
      <protection locked="0"/>
    </xf>
    <xf numFmtId="0" fontId="32" fillId="3" borderId="1" xfId="2" applyFont="1" applyFill="1" applyBorder="1" applyAlignment="1" applyProtection="1">
      <alignment horizontal="left" vertical="top"/>
      <protection locked="0"/>
    </xf>
    <xf numFmtId="1" fontId="32" fillId="0" borderId="1" xfId="2" applyNumberFormat="1" applyFont="1" applyBorder="1" applyAlignment="1" applyProtection="1">
      <alignment horizontal="left" vertical="center" shrinkToFit="1"/>
      <protection locked="0"/>
    </xf>
    <xf numFmtId="1" fontId="32" fillId="0" borderId="1" xfId="2" applyNumberFormat="1" applyFont="1" applyBorder="1" applyAlignment="1" applyProtection="1">
      <alignment horizontal="left" vertical="top" shrinkToFit="1"/>
      <protection locked="0"/>
    </xf>
    <xf numFmtId="0" fontId="32" fillId="0" borderId="1" xfId="2" applyFont="1" applyBorder="1" applyAlignment="1" applyProtection="1">
      <alignment horizontal="left" vertical="top" wrapText="1"/>
      <protection locked="0"/>
    </xf>
    <xf numFmtId="1" fontId="32" fillId="11" borderId="1" xfId="0" applyNumberFormat="1" applyFont="1" applyFill="1" applyBorder="1" applyAlignment="1" applyProtection="1">
      <alignment horizontal="left" vertical="center" shrinkToFit="1"/>
      <protection locked="0"/>
    </xf>
    <xf numFmtId="0" fontId="32" fillId="11" borderId="1" xfId="2" applyFont="1" applyFill="1" applyBorder="1" applyAlignment="1" applyProtection="1">
      <alignment horizontal="left" vertical="top"/>
      <protection locked="0"/>
    </xf>
    <xf numFmtId="0" fontId="22" fillId="2" borderId="0" xfId="0" applyFont="1" applyFill="1" applyAlignment="1" applyProtection="1">
      <alignment horizontal="left" vertical="center"/>
      <protection locked="0"/>
    </xf>
    <xf numFmtId="0" fontId="28" fillId="3" borderId="0" xfId="1" applyFont="1" applyFill="1" applyProtection="1">
      <alignment vertical="center"/>
      <protection locked="0"/>
    </xf>
    <xf numFmtId="0" fontId="32" fillId="0" borderId="1" xfId="2" applyFont="1" applyBorder="1" applyAlignment="1" applyProtection="1">
      <alignment horizontal="left" vertical="center"/>
      <protection locked="0"/>
    </xf>
    <xf numFmtId="0" fontId="50" fillId="2" borderId="0" xfId="0" applyFont="1" applyFill="1" applyAlignment="1" applyProtection="1">
      <alignment horizontal="left" vertical="center"/>
      <protection locked="0"/>
    </xf>
    <xf numFmtId="0" fontId="51" fillId="2" borderId="0" xfId="1" applyFont="1" applyFill="1" applyProtection="1">
      <alignment vertical="center"/>
      <protection locked="0"/>
    </xf>
    <xf numFmtId="0" fontId="51" fillId="2" borderId="0" xfId="0" applyFont="1" applyFill="1" applyProtection="1">
      <alignment vertical="center"/>
      <protection locked="0"/>
    </xf>
    <xf numFmtId="0" fontId="35" fillId="0" borderId="1" xfId="2" applyFont="1" applyBorder="1" applyAlignment="1">
      <alignment vertical="center" wrapText="1"/>
    </xf>
    <xf numFmtId="0" fontId="32" fillId="3" borderId="1" xfId="2" applyFont="1" applyFill="1" applyBorder="1" applyAlignment="1" applyProtection="1">
      <alignment horizontal="left" vertical="center"/>
      <protection locked="0"/>
    </xf>
    <xf numFmtId="0" fontId="48" fillId="3" borderId="1" xfId="2" applyFont="1" applyFill="1" applyBorder="1" applyAlignment="1">
      <alignment horizontal="left" vertical="center" wrapText="1"/>
    </xf>
    <xf numFmtId="0" fontId="26" fillId="0" borderId="1" xfId="2" applyFont="1" applyBorder="1" applyAlignment="1">
      <alignment horizontal="left" vertical="center" wrapText="1"/>
    </xf>
    <xf numFmtId="0" fontId="23" fillId="12" borderId="0" xfId="0" applyFont="1" applyFill="1" applyProtection="1">
      <alignment vertical="center"/>
      <protection locked="0"/>
    </xf>
    <xf numFmtId="0" fontId="28" fillId="12" borderId="0" xfId="1" applyFont="1" applyFill="1" applyProtection="1">
      <alignment vertical="center"/>
      <protection locked="0"/>
    </xf>
    <xf numFmtId="0" fontId="32" fillId="0" borderId="1" xfId="1" applyFont="1" applyBorder="1" applyAlignment="1" applyProtection="1">
      <alignment horizontal="left" vertical="center"/>
      <protection locked="0"/>
    </xf>
    <xf numFmtId="0" fontId="23" fillId="9" borderId="3" xfId="1" applyFont="1" applyFill="1" applyBorder="1" applyAlignment="1" applyProtection="1">
      <alignment horizontal="left" vertical="center"/>
      <protection locked="0"/>
    </xf>
    <xf numFmtId="0" fontId="23" fillId="9" borderId="4" xfId="1" applyFont="1" applyFill="1" applyBorder="1" applyAlignment="1" applyProtection="1">
      <alignment horizontal="left" vertical="center"/>
      <protection locked="0"/>
    </xf>
    <xf numFmtId="0" fontId="23" fillId="9" borderId="4" xfId="0" applyFont="1" applyFill="1" applyBorder="1" applyAlignment="1" applyProtection="1">
      <alignment horizontal="left" vertical="center"/>
      <protection locked="0"/>
    </xf>
    <xf numFmtId="0" fontId="23" fillId="9" borderId="5" xfId="0" applyFont="1" applyFill="1" applyBorder="1" applyAlignment="1" applyProtection="1">
      <alignment horizontal="left" vertical="center"/>
      <protection locked="0"/>
    </xf>
    <xf numFmtId="0" fontId="24" fillId="2" borderId="1" xfId="1" applyFont="1" applyFill="1" applyBorder="1" applyAlignment="1" applyProtection="1">
      <alignment vertical="center" wrapText="1"/>
      <protection locked="0"/>
    </xf>
    <xf numFmtId="0" fontId="26" fillId="2" borderId="3" xfId="1" applyFont="1" applyFill="1" applyBorder="1" applyAlignment="1" applyProtection="1">
      <alignment horizontal="left" vertical="center"/>
      <protection locked="0"/>
    </xf>
    <xf numFmtId="0" fontId="26" fillId="2" borderId="4" xfId="1" applyFont="1" applyFill="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38" fillId="0" borderId="1" xfId="1" applyFont="1" applyBorder="1" applyAlignment="1" applyProtection="1">
      <alignment horizontal="left" vertical="center"/>
      <protection locked="0"/>
    </xf>
    <xf numFmtId="0" fontId="27" fillId="9" borderId="3" xfId="1" applyFont="1" applyFill="1" applyBorder="1" applyAlignment="1" applyProtection="1">
      <alignment horizontal="left" vertical="center"/>
      <protection locked="0"/>
    </xf>
    <xf numFmtId="0" fontId="27" fillId="9" borderId="4" xfId="1" applyFont="1" applyFill="1" applyBorder="1" applyAlignment="1" applyProtection="1">
      <alignment horizontal="left" vertical="center"/>
      <protection locked="0"/>
    </xf>
    <xf numFmtId="0" fontId="27" fillId="9" borderId="4" xfId="0" applyFont="1" applyFill="1" applyBorder="1" applyAlignment="1" applyProtection="1">
      <alignment horizontal="left" vertical="center"/>
      <protection locked="0"/>
    </xf>
    <xf numFmtId="0" fontId="27" fillId="9" borderId="5" xfId="0" applyFont="1" applyFill="1" applyBorder="1" applyAlignment="1" applyProtection="1">
      <alignment horizontal="left" vertical="center"/>
      <protection locked="0"/>
    </xf>
    <xf numFmtId="0" fontId="38" fillId="0" borderId="1" xfId="1" applyFont="1" applyBorder="1" applyAlignment="1" applyProtection="1">
      <alignment horizontal="left" vertical="center" wrapText="1"/>
      <protection locked="0"/>
    </xf>
    <xf numFmtId="0" fontId="41" fillId="9" borderId="3" xfId="1" applyFont="1" applyFill="1" applyBorder="1" applyAlignment="1" applyProtection="1">
      <alignment horizontal="left" vertical="center"/>
      <protection locked="0"/>
    </xf>
    <xf numFmtId="0" fontId="41" fillId="9" borderId="4" xfId="1" applyFont="1" applyFill="1" applyBorder="1" applyAlignment="1" applyProtection="1">
      <alignment horizontal="left" vertical="center"/>
      <protection locked="0"/>
    </xf>
    <xf numFmtId="0" fontId="41" fillId="9" borderId="4" xfId="0" applyFont="1" applyFill="1" applyBorder="1" applyAlignment="1" applyProtection="1">
      <alignment horizontal="left" vertical="center"/>
      <protection locked="0"/>
    </xf>
    <xf numFmtId="0" fontId="41" fillId="9" borderId="5" xfId="0" applyFont="1" applyFill="1" applyBorder="1" applyAlignment="1" applyProtection="1">
      <alignment horizontal="left" vertical="center"/>
      <protection locked="0"/>
    </xf>
    <xf numFmtId="0" fontId="23" fillId="9" borderId="5" xfId="1" applyFont="1" applyFill="1" applyBorder="1" applyAlignment="1" applyProtection="1">
      <alignment horizontal="left" vertical="center"/>
      <protection locked="0"/>
    </xf>
    <xf numFmtId="0" fontId="24" fillId="2" borderId="3" xfId="1" applyFont="1" applyFill="1" applyBorder="1" applyAlignment="1" applyProtection="1">
      <alignment horizontal="left" vertical="center"/>
      <protection locked="0"/>
    </xf>
    <xf numFmtId="0" fontId="24" fillId="2" borderId="4" xfId="1" applyFont="1" applyFill="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50" fillId="2" borderId="0" xfId="0" applyFont="1" applyFill="1" applyAlignment="1" applyProtection="1">
      <alignment horizontal="left" vertical="center"/>
      <protection locked="0"/>
    </xf>
    <xf numFmtId="0" fontId="24" fillId="2" borderId="6" xfId="1" applyFont="1" applyFill="1" applyBorder="1" applyAlignment="1" applyProtection="1">
      <alignment horizontal="left" vertical="center" wrapText="1"/>
      <protection locked="0"/>
    </xf>
    <xf numFmtId="0" fontId="24" fillId="2" borderId="0" xfId="1" applyFont="1" applyFill="1" applyAlignment="1" applyProtection="1">
      <alignment horizontal="left" vertical="center" wrapText="1"/>
      <protection locked="0"/>
    </xf>
    <xf numFmtId="0" fontId="35" fillId="0" borderId="0" xfId="1" applyFont="1" applyAlignment="1" applyProtection="1">
      <alignment horizontal="left" vertical="top" wrapText="1"/>
      <protection locked="0"/>
    </xf>
    <xf numFmtId="0" fontId="23" fillId="9" borderId="3" xfId="1" applyFont="1" applyFill="1" applyBorder="1" applyAlignment="1" applyProtection="1">
      <alignment horizontal="left" vertical="center" wrapText="1"/>
      <protection locked="0"/>
    </xf>
    <xf numFmtId="0" fontId="23" fillId="5" borderId="3" xfId="1" applyFont="1" applyFill="1" applyBorder="1" applyAlignment="1" applyProtection="1">
      <alignment horizontal="left" vertical="center"/>
      <protection locked="0"/>
    </xf>
    <xf numFmtId="0" fontId="23" fillId="5" borderId="4" xfId="1" applyFont="1" applyFill="1" applyBorder="1" applyAlignment="1" applyProtection="1">
      <alignment horizontal="left" vertical="center"/>
      <protection locked="0"/>
    </xf>
    <xf numFmtId="0" fontId="29" fillId="0" borderId="1" xfId="1" applyFont="1" applyBorder="1" applyAlignment="1" applyProtection="1">
      <alignment horizontal="left" vertical="center"/>
      <protection locked="0"/>
    </xf>
    <xf numFmtId="0" fontId="52" fillId="13" borderId="3" xfId="0" applyFont="1" applyFill="1" applyBorder="1" applyAlignment="1">
      <alignment horizontal="left" vertical="center"/>
    </xf>
    <xf numFmtId="0" fontId="52" fillId="13" borderId="4" xfId="0" applyFont="1" applyFill="1" applyBorder="1" applyAlignment="1">
      <alignment horizontal="left" vertical="center"/>
    </xf>
    <xf numFmtId="0" fontId="38" fillId="0" borderId="3" xfId="1" applyFont="1" applyBorder="1" applyAlignment="1" applyProtection="1">
      <alignment horizontal="left" vertical="center"/>
      <protection locked="0"/>
    </xf>
    <xf numFmtId="0" fontId="38" fillId="0" borderId="4" xfId="1" applyFont="1" applyBorder="1" applyAlignment="1" applyProtection="1">
      <alignment horizontal="left" vertical="center"/>
      <protection locked="0"/>
    </xf>
    <xf numFmtId="0" fontId="38" fillId="0" borderId="5" xfId="1" applyFont="1" applyBorder="1" applyAlignment="1" applyProtection="1">
      <alignment horizontal="left" vertical="center"/>
      <protection locked="0"/>
    </xf>
    <xf numFmtId="0" fontId="38" fillId="0" borderId="8" xfId="1" applyFont="1" applyBorder="1" applyAlignment="1" applyProtection="1">
      <alignment horizontal="left" vertical="center"/>
      <protection locked="0"/>
    </xf>
    <xf numFmtId="0" fontId="38" fillId="0" borderId="9" xfId="1" applyFont="1" applyBorder="1" applyAlignment="1" applyProtection="1">
      <alignment horizontal="left" vertical="center"/>
      <protection locked="0"/>
    </xf>
    <xf numFmtId="0" fontId="38" fillId="0" borderId="10" xfId="1" applyFont="1" applyBorder="1" applyAlignment="1" applyProtection="1">
      <alignment horizontal="left" vertical="center"/>
      <protection locked="0"/>
    </xf>
    <xf numFmtId="0" fontId="23" fillId="9" borderId="26" xfId="1" applyFont="1" applyFill="1" applyBorder="1" applyAlignment="1" applyProtection="1">
      <alignment horizontal="left" vertical="center"/>
      <protection locked="0"/>
    </xf>
    <xf numFmtId="0" fontId="23" fillId="9" borderId="27" xfId="1" applyFont="1" applyFill="1" applyBorder="1" applyAlignment="1" applyProtection="1">
      <alignment horizontal="left" vertical="center"/>
      <protection locked="0"/>
    </xf>
    <xf numFmtId="0" fontId="23" fillId="9" borderId="27" xfId="0" applyFont="1" applyFill="1" applyBorder="1" applyAlignment="1" applyProtection="1">
      <alignment horizontal="left" vertical="center"/>
      <protection locked="0"/>
    </xf>
    <xf numFmtId="0" fontId="23" fillId="9" borderId="28" xfId="0" applyFont="1" applyFill="1" applyBorder="1" applyAlignment="1" applyProtection="1">
      <alignment horizontal="left" vertical="center"/>
      <protection locked="0"/>
    </xf>
    <xf numFmtId="0" fontId="38" fillId="0" borderId="8" xfId="1" applyFont="1" applyBorder="1" applyAlignment="1" applyProtection="1">
      <alignment horizontal="left" vertical="center" wrapText="1"/>
      <protection locked="0"/>
    </xf>
    <xf numFmtId="0" fontId="27" fillId="9" borderId="8" xfId="0" applyFont="1" applyFill="1" applyBorder="1" applyAlignment="1" applyProtection="1">
      <alignment horizontal="left" vertical="center"/>
      <protection locked="0"/>
    </xf>
    <xf numFmtId="0" fontId="27" fillId="9" borderId="9" xfId="0" applyFont="1" applyFill="1" applyBorder="1" applyAlignment="1" applyProtection="1">
      <alignment horizontal="left" vertical="center"/>
      <protection locked="0"/>
    </xf>
    <xf numFmtId="0" fontId="27" fillId="9" borderId="10" xfId="0" applyFont="1" applyFill="1" applyBorder="1" applyAlignment="1" applyProtection="1">
      <alignment horizontal="left" vertical="center"/>
      <protection locked="0"/>
    </xf>
    <xf numFmtId="0" fontId="27" fillId="9" borderId="22" xfId="0" applyFont="1" applyFill="1" applyBorder="1" applyAlignment="1" applyProtection="1">
      <alignment horizontal="left" vertical="center"/>
      <protection locked="0"/>
    </xf>
    <xf numFmtId="0" fontId="27" fillId="9" borderId="23" xfId="0" applyFont="1" applyFill="1" applyBorder="1" applyAlignment="1" applyProtection="1">
      <alignment horizontal="left" vertical="center"/>
      <protection locked="0"/>
    </xf>
    <xf numFmtId="0" fontId="27" fillId="9" borderId="24" xfId="0" applyFont="1" applyFill="1" applyBorder="1" applyAlignment="1" applyProtection="1">
      <alignment horizontal="left" vertical="center"/>
      <protection locked="0"/>
    </xf>
    <xf numFmtId="0" fontId="38" fillId="0" borderId="11" xfId="1" applyFont="1" applyBorder="1" applyAlignment="1" applyProtection="1">
      <alignment horizontal="center" vertical="center" wrapText="1"/>
      <protection locked="0"/>
    </xf>
    <xf numFmtId="0" fontId="38" fillId="0" borderId="6" xfId="1" applyFont="1" applyBorder="1" applyAlignment="1" applyProtection="1">
      <alignment horizontal="center" vertical="center" wrapText="1"/>
      <protection locked="0"/>
    </xf>
    <xf numFmtId="0" fontId="38" fillId="0" borderId="12" xfId="1" applyFont="1" applyBorder="1" applyAlignment="1" applyProtection="1">
      <alignment horizontal="center" vertical="center" wrapText="1"/>
      <protection locked="0"/>
    </xf>
    <xf numFmtId="0" fontId="31" fillId="9" borderId="11" xfId="0" applyFont="1" applyFill="1" applyBorder="1" applyAlignment="1" applyProtection="1">
      <alignment horizontal="left" vertical="center"/>
      <protection locked="0"/>
    </xf>
    <xf numFmtId="0" fontId="31" fillId="9" borderId="6" xfId="0" applyFont="1" applyFill="1" applyBorder="1" applyAlignment="1" applyProtection="1">
      <alignment horizontal="left" vertical="center"/>
      <protection locked="0"/>
    </xf>
    <xf numFmtId="0" fontId="31" fillId="9" borderId="12" xfId="0" applyFont="1" applyFill="1" applyBorder="1" applyAlignment="1" applyProtection="1">
      <alignment horizontal="left" vertical="center"/>
      <protection locked="0"/>
    </xf>
    <xf numFmtId="0" fontId="38" fillId="0" borderId="22" xfId="1" applyFont="1" applyBorder="1" applyAlignment="1" applyProtection="1">
      <alignment horizontal="left" vertical="center" wrapText="1"/>
      <protection locked="0"/>
    </xf>
    <xf numFmtId="0" fontId="38" fillId="0" borderId="23" xfId="1" applyFont="1" applyBorder="1" applyAlignment="1" applyProtection="1">
      <alignment horizontal="left" vertical="center" wrapText="1"/>
      <protection locked="0"/>
    </xf>
    <xf numFmtId="0" fontId="38" fillId="0" borderId="24" xfId="1" applyFont="1" applyBorder="1" applyAlignment="1" applyProtection="1">
      <alignment horizontal="left" vertical="center" wrapText="1"/>
      <protection locked="0"/>
    </xf>
    <xf numFmtId="0" fontId="29" fillId="0" borderId="3" xfId="1" applyFont="1" applyBorder="1" applyAlignment="1" applyProtection="1">
      <alignment horizontal="left" vertical="center"/>
      <protection locked="0"/>
    </xf>
    <xf numFmtId="0" fontId="29" fillId="0" borderId="4" xfId="1" applyFont="1" applyBorder="1" applyAlignment="1" applyProtection="1">
      <alignment horizontal="left" vertical="center"/>
      <protection locked="0"/>
    </xf>
    <xf numFmtId="0" fontId="29" fillId="0" borderId="5" xfId="1" applyFont="1" applyBorder="1" applyAlignment="1" applyProtection="1">
      <alignment horizontal="left" vertical="center"/>
      <protection locked="0"/>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9" borderId="4" xfId="1" applyFont="1" applyFill="1" applyBorder="1" applyAlignment="1" applyProtection="1">
      <alignment horizontal="left" vertical="center" wrapText="1"/>
      <protection locked="0"/>
    </xf>
    <xf numFmtId="0" fontId="23" fillId="9" borderId="5" xfId="1" applyFont="1" applyFill="1" applyBorder="1" applyAlignment="1" applyProtection="1">
      <alignment horizontal="left" vertical="center" wrapText="1"/>
      <protection locked="0"/>
    </xf>
    <xf numFmtId="0" fontId="23" fillId="0" borderId="1" xfId="1" applyFont="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23" fillId="9" borderId="8" xfId="1" applyFont="1" applyFill="1" applyBorder="1" applyAlignment="1" applyProtection="1">
      <alignment horizontal="left" vertical="center" wrapText="1"/>
      <protection locked="0"/>
    </xf>
    <xf numFmtId="0" fontId="23" fillId="9" borderId="9" xfId="1" applyFont="1" applyFill="1" applyBorder="1" applyAlignment="1" applyProtection="1">
      <alignment horizontal="left" vertical="center" wrapText="1"/>
      <protection locked="0"/>
    </xf>
    <xf numFmtId="0" fontId="23" fillId="9" borderId="9" xfId="0" applyFont="1" applyFill="1" applyBorder="1" applyAlignment="1" applyProtection="1">
      <alignment vertical="center" wrapText="1"/>
      <protection locked="0"/>
    </xf>
    <xf numFmtId="0" fontId="23" fillId="9" borderId="10" xfId="0" applyFont="1" applyFill="1" applyBorder="1" applyAlignment="1" applyProtection="1">
      <alignment vertical="center" wrapText="1"/>
      <protection locked="0"/>
    </xf>
    <xf numFmtId="0" fontId="23" fillId="9" borderId="11" xfId="1" applyFont="1" applyFill="1" applyBorder="1" applyAlignment="1" applyProtection="1">
      <alignment horizontal="left" vertical="center" wrapText="1"/>
      <protection locked="0"/>
    </xf>
    <xf numFmtId="0" fontId="23" fillId="9" borderId="6" xfId="1" applyFont="1" applyFill="1" applyBorder="1" applyAlignment="1" applyProtection="1">
      <alignment horizontal="left" vertical="center" wrapText="1"/>
      <protection locked="0"/>
    </xf>
    <xf numFmtId="0" fontId="23" fillId="9" borderId="6" xfId="0" applyFont="1" applyFill="1" applyBorder="1" applyAlignment="1" applyProtection="1">
      <alignment vertical="center" wrapText="1"/>
      <protection locked="0"/>
    </xf>
    <xf numFmtId="0" fontId="23" fillId="9" borderId="12" xfId="0" applyFont="1" applyFill="1" applyBorder="1" applyAlignment="1" applyProtection="1">
      <alignment vertical="center" wrapText="1"/>
      <protection locked="0"/>
    </xf>
    <xf numFmtId="0" fontId="36" fillId="0" borderId="1" xfId="1" applyFont="1" applyBorder="1" applyAlignment="1" applyProtection="1">
      <alignment horizontal="left" vertical="center"/>
      <protection locked="0"/>
    </xf>
    <xf numFmtId="0" fontId="40" fillId="2" borderId="0" xfId="1" applyFont="1" applyFill="1" applyAlignment="1" applyProtection="1">
      <alignment horizontal="left" vertical="center" wrapText="1"/>
      <protection locked="0"/>
    </xf>
    <xf numFmtId="0" fontId="23" fillId="0" borderId="0" xfId="0" applyFont="1" applyProtection="1">
      <alignment vertical="center"/>
      <protection locked="0"/>
    </xf>
    <xf numFmtId="0" fontId="35" fillId="2" borderId="0" xfId="1" applyFont="1" applyFill="1" applyAlignment="1" applyProtection="1">
      <alignment horizontal="left" vertical="center" wrapText="1"/>
      <protection locked="0"/>
    </xf>
    <xf numFmtId="0" fontId="35" fillId="2" borderId="6" xfId="1" applyFont="1" applyFill="1" applyBorder="1" applyAlignment="1" applyProtection="1">
      <alignment horizontal="left" vertical="center" wrapText="1"/>
      <protection locked="0"/>
    </xf>
    <xf numFmtId="0" fontId="23" fillId="0" borderId="6" xfId="0" applyFont="1" applyBorder="1" applyProtection="1">
      <alignment vertical="center"/>
      <protection locked="0"/>
    </xf>
    <xf numFmtId="0" fontId="23" fillId="0" borderId="1" xfId="0" applyFont="1" applyBorder="1" applyAlignment="1">
      <alignment horizontal="left" vertical="center" wrapText="1"/>
    </xf>
    <xf numFmtId="0" fontId="43" fillId="0" borderId="1" xfId="1" applyFont="1" applyBorder="1" applyAlignment="1" applyProtection="1">
      <alignment horizontal="left" vertical="center"/>
      <protection locked="0"/>
    </xf>
    <xf numFmtId="0" fontId="23" fillId="9" borderId="2" xfId="1" applyFont="1" applyFill="1" applyBorder="1" applyAlignment="1" applyProtection="1">
      <alignment horizontal="left" vertical="center" wrapText="1"/>
      <protection locked="0"/>
    </xf>
    <xf numFmtId="0" fontId="23" fillId="9" borderId="0" xfId="1" applyFont="1" applyFill="1" applyAlignment="1" applyProtection="1">
      <alignment horizontal="left" vertical="center" wrapText="1"/>
      <protection locked="0"/>
    </xf>
    <xf numFmtId="0" fontId="23" fillId="9" borderId="0" xfId="0" applyFont="1" applyFill="1" applyAlignment="1" applyProtection="1">
      <alignment vertical="center" wrapText="1"/>
      <protection locked="0"/>
    </xf>
    <xf numFmtId="0" fontId="23" fillId="9" borderId="7" xfId="0" applyFont="1" applyFill="1" applyBorder="1" applyAlignment="1" applyProtection="1">
      <alignment vertical="center" wrapText="1"/>
      <protection locked="0"/>
    </xf>
    <xf numFmtId="0" fontId="23" fillId="9" borderId="10" xfId="1" applyFont="1" applyFill="1" applyBorder="1" applyAlignment="1" applyProtection="1">
      <alignment horizontal="left" vertical="center" wrapText="1"/>
      <protection locked="0"/>
    </xf>
    <xf numFmtId="0" fontId="23" fillId="9" borderId="12" xfId="1" applyFont="1" applyFill="1" applyBorder="1" applyAlignment="1" applyProtection="1">
      <alignment horizontal="left" vertical="center" wrapText="1"/>
      <protection locked="0"/>
    </xf>
    <xf numFmtId="0" fontId="35" fillId="2" borderId="9" xfId="1" applyFont="1" applyFill="1" applyBorder="1" applyAlignment="1" applyProtection="1">
      <alignment horizontal="left" vertical="top" wrapText="1"/>
      <protection locked="0"/>
    </xf>
    <xf numFmtId="0" fontId="29" fillId="9" borderId="3" xfId="1" applyFont="1" applyFill="1" applyBorder="1" applyAlignment="1" applyProtection="1">
      <alignment horizontal="left" vertical="center" wrapText="1"/>
      <protection locked="0"/>
    </xf>
    <xf numFmtId="0" fontId="29" fillId="9" borderId="4" xfId="1" applyFont="1" applyFill="1" applyBorder="1" applyAlignment="1" applyProtection="1">
      <alignment horizontal="left" vertical="center" wrapText="1"/>
      <protection locked="0"/>
    </xf>
    <xf numFmtId="0" fontId="29" fillId="9" borderId="5" xfId="1" applyFont="1" applyFill="1" applyBorder="1" applyAlignment="1" applyProtection="1">
      <alignment horizontal="left" vertical="center" wrapText="1"/>
      <protection locked="0"/>
    </xf>
    <xf numFmtId="0" fontId="35" fillId="0" borderId="9" xfId="1" applyFont="1" applyBorder="1" applyAlignment="1" applyProtection="1">
      <alignment horizontal="left" vertical="top" wrapText="1"/>
      <protection locked="0"/>
    </xf>
    <xf numFmtId="0" fontId="30" fillId="9" borderId="8" xfId="1" applyFont="1" applyFill="1" applyBorder="1" applyAlignment="1" applyProtection="1">
      <alignment horizontal="left" vertical="center" wrapText="1"/>
      <protection locked="0"/>
    </xf>
    <xf numFmtId="0" fontId="30" fillId="9" borderId="9" xfId="1" applyFont="1" applyFill="1" applyBorder="1" applyAlignment="1" applyProtection="1">
      <alignment horizontal="left" vertical="center" wrapText="1"/>
      <protection locked="0"/>
    </xf>
    <xf numFmtId="0" fontId="30" fillId="9" borderId="10" xfId="1" applyFont="1" applyFill="1" applyBorder="1" applyAlignment="1" applyProtection="1">
      <alignment horizontal="left" vertical="center" wrapText="1"/>
      <protection locked="0"/>
    </xf>
    <xf numFmtId="0" fontId="30" fillId="9" borderId="11" xfId="1" applyFont="1" applyFill="1" applyBorder="1" applyAlignment="1" applyProtection="1">
      <alignment horizontal="left" vertical="center" wrapText="1"/>
      <protection locked="0"/>
    </xf>
    <xf numFmtId="0" fontId="30" fillId="9" borderId="6" xfId="1" applyFont="1" applyFill="1" applyBorder="1" applyAlignment="1" applyProtection="1">
      <alignment horizontal="left" vertical="center" wrapText="1"/>
      <protection locked="0"/>
    </xf>
    <xf numFmtId="0" fontId="30" fillId="9" borderId="12" xfId="1" applyFont="1" applyFill="1" applyBorder="1" applyAlignment="1" applyProtection="1">
      <alignment horizontal="left" vertical="center" wrapText="1"/>
      <protection locked="0"/>
    </xf>
    <xf numFmtId="0" fontId="29" fillId="0" borderId="8" xfId="1" applyFont="1" applyBorder="1" applyAlignment="1" applyProtection="1">
      <alignment horizontal="left" vertical="center" wrapText="1"/>
      <protection locked="0"/>
    </xf>
    <xf numFmtId="0" fontId="29" fillId="0" borderId="9" xfId="1" applyFont="1" applyBorder="1" applyAlignment="1" applyProtection="1">
      <alignment horizontal="left" vertical="center" wrapText="1"/>
      <protection locked="0"/>
    </xf>
    <xf numFmtId="0" fontId="29" fillId="0" borderId="10" xfId="1" applyFont="1" applyBorder="1" applyAlignment="1" applyProtection="1">
      <alignment horizontal="left" vertical="center" wrapText="1"/>
      <protection locked="0"/>
    </xf>
    <xf numFmtId="0" fontId="29" fillId="0" borderId="11" xfId="1" applyFont="1" applyBorder="1" applyAlignment="1" applyProtection="1">
      <alignment horizontal="left" vertical="center" wrapText="1"/>
      <protection locked="0"/>
    </xf>
    <xf numFmtId="0" fontId="29" fillId="0" borderId="6" xfId="1" applyFont="1" applyBorder="1" applyAlignment="1" applyProtection="1">
      <alignment horizontal="left" vertical="center" wrapText="1"/>
      <protection locked="0"/>
    </xf>
    <xf numFmtId="0" fontId="29" fillId="0" borderId="12" xfId="1" applyFont="1" applyBorder="1" applyAlignment="1" applyProtection="1">
      <alignment horizontal="left" vertical="center" wrapText="1"/>
      <protection locked="0"/>
    </xf>
    <xf numFmtId="0" fontId="38" fillId="0" borderId="26" xfId="1" applyFont="1" applyBorder="1" applyAlignment="1" applyProtection="1">
      <alignment horizontal="left" vertical="center" wrapText="1"/>
      <protection locked="0"/>
    </xf>
    <xf numFmtId="0" fontId="38" fillId="0" borderId="27" xfId="1" applyFont="1" applyBorder="1" applyAlignment="1" applyProtection="1">
      <alignment horizontal="left" vertical="center" wrapText="1"/>
      <protection locked="0"/>
    </xf>
    <xf numFmtId="0" fontId="38" fillId="0" borderId="28" xfId="1" applyFont="1" applyBorder="1" applyAlignment="1" applyProtection="1">
      <alignment horizontal="left" vertical="center" wrapText="1"/>
      <protection locked="0"/>
    </xf>
    <xf numFmtId="0" fontId="23" fillId="9" borderId="7" xfId="1" applyFont="1" applyFill="1" applyBorder="1" applyAlignment="1" applyProtection="1">
      <alignment horizontal="left" vertical="center" wrapText="1"/>
      <protection locked="0"/>
    </xf>
    <xf numFmtId="0" fontId="29" fillId="0" borderId="1" xfId="1" applyFont="1" applyBorder="1" applyAlignment="1" applyProtection="1">
      <alignment horizontal="left" vertical="center" wrapText="1"/>
      <protection locked="0"/>
    </xf>
    <xf numFmtId="0" fontId="27" fillId="9" borderId="3" xfId="0" applyFont="1" applyFill="1" applyBorder="1" applyAlignment="1" applyProtection="1">
      <alignment horizontal="left" vertical="center" wrapText="1"/>
      <protection locked="0"/>
    </xf>
    <xf numFmtId="0" fontId="27" fillId="9" borderId="4" xfId="0" applyFont="1" applyFill="1" applyBorder="1" applyAlignment="1" applyProtection="1">
      <alignment horizontal="left" vertical="center" wrapText="1"/>
      <protection locked="0"/>
    </xf>
    <xf numFmtId="0" fontId="27" fillId="9" borderId="5" xfId="0" applyFont="1" applyFill="1" applyBorder="1" applyAlignment="1" applyProtection="1">
      <alignment horizontal="left" vertical="center" wrapText="1"/>
      <protection locked="0"/>
    </xf>
    <xf numFmtId="0" fontId="27" fillId="9" borderId="8" xfId="1" applyFont="1" applyFill="1" applyBorder="1" applyAlignment="1" applyProtection="1">
      <alignment horizontal="left" vertical="center" wrapText="1"/>
      <protection locked="0"/>
    </xf>
    <xf numFmtId="0" fontId="27" fillId="9" borderId="9" xfId="1" applyFont="1" applyFill="1" applyBorder="1" applyAlignment="1" applyProtection="1">
      <alignment horizontal="left" vertical="center" wrapText="1"/>
      <protection locked="0"/>
    </xf>
    <xf numFmtId="0" fontId="27" fillId="9" borderId="10" xfId="1" applyFont="1" applyFill="1" applyBorder="1" applyAlignment="1" applyProtection="1">
      <alignment horizontal="left" vertical="center" wrapText="1"/>
      <protection locked="0"/>
    </xf>
    <xf numFmtId="0" fontId="27" fillId="9" borderId="2" xfId="1" applyFont="1" applyFill="1" applyBorder="1" applyAlignment="1" applyProtection="1">
      <alignment horizontal="left" vertical="center" wrapText="1"/>
      <protection locked="0"/>
    </xf>
    <xf numFmtId="0" fontId="27" fillId="9" borderId="0" xfId="1" applyFont="1" applyFill="1" applyAlignment="1" applyProtection="1">
      <alignment horizontal="left" vertical="center" wrapText="1"/>
      <protection locked="0"/>
    </xf>
    <xf numFmtId="0" fontId="27" fillId="9" borderId="7" xfId="1" applyFont="1" applyFill="1" applyBorder="1" applyAlignment="1" applyProtection="1">
      <alignment horizontal="left" vertical="center" wrapText="1"/>
      <protection locked="0"/>
    </xf>
    <xf numFmtId="0" fontId="27" fillId="9" borderId="11" xfId="1" applyFont="1" applyFill="1" applyBorder="1" applyAlignment="1" applyProtection="1">
      <alignment horizontal="left" vertical="center" wrapText="1"/>
      <protection locked="0"/>
    </xf>
    <xf numFmtId="0" fontId="27" fillId="9" borderId="6" xfId="1" applyFont="1" applyFill="1" applyBorder="1" applyAlignment="1" applyProtection="1">
      <alignment horizontal="left" vertical="center" wrapText="1"/>
      <protection locked="0"/>
    </xf>
    <xf numFmtId="0" fontId="27" fillId="9" borderId="12" xfId="1" applyFont="1" applyFill="1" applyBorder="1" applyAlignment="1" applyProtection="1">
      <alignment horizontal="left" vertical="center" wrapText="1"/>
      <protection locked="0"/>
    </xf>
    <xf numFmtId="0" fontId="22" fillId="2" borderId="0" xfId="0" applyFont="1" applyFill="1" applyAlignment="1" applyProtection="1">
      <alignment horizontal="left" vertical="center"/>
      <protection locked="0"/>
    </xf>
    <xf numFmtId="0" fontId="38" fillId="0" borderId="25" xfId="1" applyFont="1" applyBorder="1" applyAlignment="1" applyProtection="1">
      <alignment horizontal="left" vertical="center"/>
      <protection locked="0"/>
    </xf>
    <xf numFmtId="0" fontId="31" fillId="9" borderId="8" xfId="1" applyFont="1" applyFill="1" applyBorder="1" applyAlignment="1" applyProtection="1">
      <alignment horizontal="left" vertical="center" wrapText="1"/>
      <protection locked="0"/>
    </xf>
    <xf numFmtId="0" fontId="31" fillId="9" borderId="9" xfId="1" applyFont="1" applyFill="1" applyBorder="1" applyAlignment="1" applyProtection="1">
      <alignment horizontal="left" vertical="center" wrapText="1"/>
      <protection locked="0"/>
    </xf>
    <xf numFmtId="0" fontId="31" fillId="9" borderId="10" xfId="1" applyFont="1" applyFill="1" applyBorder="1" applyAlignment="1" applyProtection="1">
      <alignment horizontal="left" vertical="center" wrapText="1"/>
      <protection locked="0"/>
    </xf>
    <xf numFmtId="0" fontId="31" fillId="9" borderId="11" xfId="1" applyFont="1" applyFill="1" applyBorder="1" applyAlignment="1" applyProtection="1">
      <alignment horizontal="left" vertical="center" wrapText="1"/>
      <protection locked="0"/>
    </xf>
    <xf numFmtId="0" fontId="31" fillId="9" borderId="6" xfId="1" applyFont="1" applyFill="1" applyBorder="1" applyAlignment="1" applyProtection="1">
      <alignment horizontal="left" vertical="center" wrapText="1"/>
      <protection locked="0"/>
    </xf>
    <xf numFmtId="0" fontId="31" fillId="9" borderId="12" xfId="1" applyFont="1" applyFill="1" applyBorder="1" applyAlignment="1" applyProtection="1">
      <alignment horizontal="left" vertical="center"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7C80"/>
      <color rgb="FFFFCCCC"/>
      <color rgb="FFFFFFFF"/>
      <color rgb="FF8EA9DB"/>
      <color rgb="FF00808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452150</xdr:colOff>
      <xdr:row>1</xdr:row>
      <xdr:rowOff>83271</xdr:rowOff>
    </xdr:from>
    <xdr:to>
      <xdr:col>12</xdr:col>
      <xdr:colOff>509300</xdr:colOff>
      <xdr:row>24</xdr:row>
      <xdr:rowOff>90018</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92860" y="256453"/>
          <a:ext cx="7558088" cy="39899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67"/>
  <sheetViews>
    <sheetView topLeftCell="A116" workbookViewId="0">
      <selection activeCell="D130" sqref="D130"/>
    </sheetView>
  </sheetViews>
  <sheetFormatPr defaultColWidth="9" defaultRowHeight="16.5"/>
  <cols>
    <col min="1" max="1" width="16.75" style="62" customWidth="1"/>
    <col min="2" max="2" width="44.5" style="62" customWidth="1"/>
    <col min="3" max="3" width="24.5" style="62" customWidth="1"/>
    <col min="4" max="4" width="26" style="62" customWidth="1"/>
    <col min="5" max="16384" width="9" style="37"/>
  </cols>
  <sheetData>
    <row r="1" spans="1:3">
      <c r="A1" s="74" t="s">
        <v>221</v>
      </c>
      <c r="B1" s="61" t="s">
        <v>222</v>
      </c>
      <c r="C1" s="62" t="s">
        <v>515</v>
      </c>
    </row>
    <row r="2" spans="1:3">
      <c r="A2" s="75" t="s">
        <v>543</v>
      </c>
      <c r="B2" s="63" t="s">
        <v>317</v>
      </c>
      <c r="C2" s="62" t="s">
        <v>447</v>
      </c>
    </row>
    <row r="3" spans="1:3">
      <c r="A3" s="75" t="s">
        <v>223</v>
      </c>
      <c r="B3" s="64" t="s">
        <v>448</v>
      </c>
    </row>
    <row r="4" spans="1:3">
      <c r="A4" s="75" t="s">
        <v>224</v>
      </c>
      <c r="B4" s="63" t="s">
        <v>318</v>
      </c>
    </row>
    <row r="5" spans="1:3">
      <c r="A5" s="76" t="s">
        <v>225</v>
      </c>
      <c r="B5" s="63" t="s">
        <v>449</v>
      </c>
    </row>
    <row r="6" spans="1:3">
      <c r="A6" s="75" t="s">
        <v>523</v>
      </c>
      <c r="B6" s="64" t="s">
        <v>450</v>
      </c>
    </row>
    <row r="7" spans="1:3">
      <c r="A7" s="75" t="s">
        <v>226</v>
      </c>
      <c r="B7" s="64" t="s">
        <v>451</v>
      </c>
    </row>
    <row r="8" spans="1:3">
      <c r="A8" s="75" t="s">
        <v>227</v>
      </c>
      <c r="B8" s="64" t="s">
        <v>452</v>
      </c>
    </row>
    <row r="9" spans="1:3">
      <c r="A9" s="76" t="s">
        <v>228</v>
      </c>
      <c r="B9" s="63" t="s">
        <v>453</v>
      </c>
    </row>
    <row r="10" spans="1:3">
      <c r="A10" s="76" t="s">
        <v>229</v>
      </c>
      <c r="B10" s="63" t="s">
        <v>454</v>
      </c>
    </row>
    <row r="11" spans="1:3">
      <c r="A11" s="76" t="s">
        <v>230</v>
      </c>
      <c r="B11" s="63" t="s">
        <v>455</v>
      </c>
    </row>
    <row r="12" spans="1:3" ht="33">
      <c r="A12" s="75" t="s">
        <v>231</v>
      </c>
      <c r="B12" s="63" t="s">
        <v>456</v>
      </c>
    </row>
    <row r="13" spans="1:3" ht="33">
      <c r="A13" s="75" t="s">
        <v>232</v>
      </c>
      <c r="B13" s="63" t="s">
        <v>457</v>
      </c>
    </row>
    <row r="14" spans="1:3">
      <c r="A14" s="76" t="s">
        <v>230</v>
      </c>
      <c r="B14" s="63" t="s">
        <v>353</v>
      </c>
    </row>
    <row r="15" spans="1:3">
      <c r="A15" s="76" t="s">
        <v>231</v>
      </c>
      <c r="B15" s="63" t="s">
        <v>354</v>
      </c>
    </row>
    <row r="16" spans="1:3">
      <c r="A16" s="76" t="s">
        <v>232</v>
      </c>
      <c r="B16" s="63" t="s">
        <v>355</v>
      </c>
    </row>
    <row r="17" spans="1:2">
      <c r="A17" s="75" t="s">
        <v>233</v>
      </c>
      <c r="B17" s="63" t="s">
        <v>319</v>
      </c>
    </row>
    <row r="18" spans="1:2">
      <c r="A18" s="76" t="s">
        <v>234</v>
      </c>
      <c r="B18" s="63" t="s">
        <v>458</v>
      </c>
    </row>
    <row r="19" spans="1:2">
      <c r="A19" s="76" t="s">
        <v>235</v>
      </c>
      <c r="B19" s="63" t="s">
        <v>459</v>
      </c>
    </row>
    <row r="20" spans="1:2">
      <c r="A20" s="76" t="s">
        <v>236</v>
      </c>
      <c r="B20" s="63" t="s">
        <v>460</v>
      </c>
    </row>
    <row r="21" spans="1:2">
      <c r="A21" s="76" t="s">
        <v>237</v>
      </c>
      <c r="B21" s="63" t="s">
        <v>461</v>
      </c>
    </row>
    <row r="22" spans="1:2">
      <c r="A22" s="76" t="s">
        <v>238</v>
      </c>
      <c r="B22" s="63" t="s">
        <v>462</v>
      </c>
    </row>
    <row r="23" spans="1:2">
      <c r="A23" s="75" t="s">
        <v>239</v>
      </c>
      <c r="B23" s="63" t="s">
        <v>320</v>
      </c>
    </row>
    <row r="24" spans="1:2">
      <c r="A24" s="76" t="s">
        <v>240</v>
      </c>
      <c r="B24" s="63" t="s">
        <v>463</v>
      </c>
    </row>
    <row r="25" spans="1:2">
      <c r="A25" s="76" t="s">
        <v>241</v>
      </c>
      <c r="B25" s="63" t="s">
        <v>464</v>
      </c>
    </row>
    <row r="26" spans="1:2">
      <c r="A26" s="76" t="s">
        <v>242</v>
      </c>
      <c r="B26" s="63" t="s">
        <v>465</v>
      </c>
    </row>
    <row r="27" spans="1:2">
      <c r="A27" s="76" t="s">
        <v>243</v>
      </c>
      <c r="B27" s="63" t="s">
        <v>466</v>
      </c>
    </row>
    <row r="28" spans="1:2">
      <c r="A28" s="76" t="s">
        <v>244</v>
      </c>
      <c r="B28" s="63" t="s">
        <v>467</v>
      </c>
    </row>
    <row r="29" spans="1:2">
      <c r="A29" s="75" t="s">
        <v>245</v>
      </c>
      <c r="B29" s="63" t="s">
        <v>321</v>
      </c>
    </row>
    <row r="30" spans="1:2">
      <c r="A30" s="76" t="s">
        <v>246</v>
      </c>
      <c r="B30" s="63" t="s">
        <v>468</v>
      </c>
    </row>
    <row r="31" spans="1:2">
      <c r="A31" s="75" t="s">
        <v>247</v>
      </c>
      <c r="B31" s="63" t="s">
        <v>469</v>
      </c>
    </row>
    <row r="32" spans="1:2">
      <c r="A32" s="75" t="s">
        <v>248</v>
      </c>
      <c r="B32" s="63" t="s">
        <v>517</v>
      </c>
    </row>
    <row r="33" spans="1:3">
      <c r="A33" s="75" t="s">
        <v>249</v>
      </c>
      <c r="B33" s="63" t="s">
        <v>470</v>
      </c>
    </row>
    <row r="34" spans="1:3">
      <c r="A34" s="75" t="s">
        <v>250</v>
      </c>
      <c r="B34" s="63" t="s">
        <v>471</v>
      </c>
    </row>
    <row r="35" spans="1:3" ht="33">
      <c r="A35" s="75" t="s">
        <v>251</v>
      </c>
      <c r="B35" s="65" t="s">
        <v>513</v>
      </c>
    </row>
    <row r="36" spans="1:3">
      <c r="A36" s="76" t="s">
        <v>252</v>
      </c>
      <c r="B36" s="63" t="s">
        <v>472</v>
      </c>
    </row>
    <row r="37" spans="1:3">
      <c r="A37" s="75" t="s">
        <v>253</v>
      </c>
      <c r="B37" s="63" t="s">
        <v>473</v>
      </c>
    </row>
    <row r="38" spans="1:3">
      <c r="A38" s="76" t="s">
        <v>254</v>
      </c>
      <c r="B38" s="63" t="s">
        <v>474</v>
      </c>
    </row>
    <row r="39" spans="1:3">
      <c r="A39" s="76" t="s">
        <v>255</v>
      </c>
      <c r="B39" s="63" t="s">
        <v>475</v>
      </c>
    </row>
    <row r="40" spans="1:3">
      <c r="A40" s="76" t="s">
        <v>256</v>
      </c>
      <c r="B40" s="63" t="s">
        <v>476</v>
      </c>
    </row>
    <row r="41" spans="1:3">
      <c r="A41" s="76" t="s">
        <v>257</v>
      </c>
      <c r="B41" s="63" t="s">
        <v>477</v>
      </c>
    </row>
    <row r="42" spans="1:3">
      <c r="A42" s="76" t="s">
        <v>258</v>
      </c>
      <c r="B42" s="63" t="s">
        <v>531</v>
      </c>
    </row>
    <row r="43" spans="1:3" ht="33">
      <c r="A43" s="76" t="s">
        <v>478</v>
      </c>
      <c r="B43" s="63" t="s">
        <v>342</v>
      </c>
      <c r="C43" s="62" t="s">
        <v>532</v>
      </c>
    </row>
    <row r="44" spans="1:3">
      <c r="A44" s="76" t="s">
        <v>337</v>
      </c>
      <c r="B44" s="63" t="s">
        <v>343</v>
      </c>
    </row>
    <row r="45" spans="1:3">
      <c r="A45" s="76" t="s">
        <v>338</v>
      </c>
      <c r="B45" s="63" t="s">
        <v>344</v>
      </c>
    </row>
    <row r="46" spans="1:3">
      <c r="A46" s="76" t="s">
        <v>339</v>
      </c>
      <c r="B46" s="63" t="s">
        <v>345</v>
      </c>
    </row>
    <row r="47" spans="1:3">
      <c r="A47" s="76" t="s">
        <v>340</v>
      </c>
      <c r="B47" s="63" t="s">
        <v>346</v>
      </c>
    </row>
    <row r="48" spans="1:3">
      <c r="A48" s="76" t="s">
        <v>341</v>
      </c>
      <c r="B48" s="63" t="s">
        <v>533</v>
      </c>
    </row>
    <row r="49" spans="1:3">
      <c r="A49" s="75" t="s">
        <v>259</v>
      </c>
      <c r="B49" s="63" t="s">
        <v>316</v>
      </c>
      <c r="C49" s="62" t="s">
        <v>534</v>
      </c>
    </row>
    <row r="50" spans="1:3">
      <c r="A50" s="75" t="s">
        <v>260</v>
      </c>
      <c r="B50" s="64" t="s">
        <v>479</v>
      </c>
    </row>
    <row r="51" spans="1:3">
      <c r="A51" s="76" t="s">
        <v>261</v>
      </c>
      <c r="B51" s="65" t="s">
        <v>514</v>
      </c>
    </row>
    <row r="52" spans="1:3">
      <c r="A52" s="75" t="s">
        <v>262</v>
      </c>
      <c r="B52" s="63" t="s">
        <v>480</v>
      </c>
    </row>
    <row r="53" spans="1:3">
      <c r="A53" s="76" t="s">
        <v>263</v>
      </c>
      <c r="B53" s="63" t="s">
        <v>333</v>
      </c>
    </row>
    <row r="54" spans="1:3">
      <c r="A54" s="76" t="s">
        <v>264</v>
      </c>
      <c r="B54" s="63" t="s">
        <v>481</v>
      </c>
    </row>
    <row r="55" spans="1:3">
      <c r="A55" s="76" t="s">
        <v>265</v>
      </c>
      <c r="B55" s="63" t="s">
        <v>92</v>
      </c>
    </row>
    <row r="56" spans="1:3">
      <c r="A56" s="75" t="s">
        <v>266</v>
      </c>
      <c r="B56" s="63" t="s">
        <v>322</v>
      </c>
    </row>
    <row r="57" spans="1:3">
      <c r="A57" s="76" t="s">
        <v>267</v>
      </c>
      <c r="B57" s="63" t="s">
        <v>482</v>
      </c>
    </row>
    <row r="58" spans="1:3">
      <c r="A58" s="76" t="s">
        <v>268</v>
      </c>
      <c r="B58" s="63" t="s">
        <v>483</v>
      </c>
    </row>
    <row r="59" spans="1:3">
      <c r="A59" s="75" t="s">
        <v>269</v>
      </c>
      <c r="B59" s="63" t="s">
        <v>323</v>
      </c>
    </row>
    <row r="60" spans="1:3">
      <c r="A60" s="75" t="s">
        <v>270</v>
      </c>
      <c r="B60" s="63" t="s">
        <v>324</v>
      </c>
    </row>
    <row r="61" spans="1:3">
      <c r="A61" s="75" t="s">
        <v>271</v>
      </c>
      <c r="B61" s="63" t="s">
        <v>325</v>
      </c>
    </row>
    <row r="62" spans="1:3">
      <c r="A62" s="75" t="s">
        <v>272</v>
      </c>
      <c r="B62" s="63" t="s">
        <v>484</v>
      </c>
    </row>
    <row r="63" spans="1:3">
      <c r="A63" s="76" t="s">
        <v>273</v>
      </c>
      <c r="B63" s="63" t="s">
        <v>485</v>
      </c>
    </row>
    <row r="64" spans="1:3">
      <c r="A64" s="76" t="s">
        <v>274</v>
      </c>
      <c r="B64" s="63" t="s">
        <v>486</v>
      </c>
    </row>
    <row r="65" spans="1:3">
      <c r="A65" s="75" t="s">
        <v>275</v>
      </c>
      <c r="B65" s="64" t="s">
        <v>487</v>
      </c>
    </row>
    <row r="66" spans="1:3">
      <c r="A66" s="76" t="s">
        <v>276</v>
      </c>
      <c r="B66" s="63" t="s">
        <v>488</v>
      </c>
    </row>
    <row r="67" spans="1:3">
      <c r="A67" s="75" t="s">
        <v>277</v>
      </c>
      <c r="B67" s="63" t="s">
        <v>326</v>
      </c>
    </row>
    <row r="68" spans="1:3">
      <c r="A68" s="75" t="s">
        <v>278</v>
      </c>
      <c r="B68" s="64" t="s">
        <v>489</v>
      </c>
    </row>
    <row r="69" spans="1:3">
      <c r="A69" s="76" t="s">
        <v>279</v>
      </c>
      <c r="B69" s="63" t="s">
        <v>490</v>
      </c>
    </row>
    <row r="70" spans="1:3">
      <c r="A70" s="77" t="s">
        <v>280</v>
      </c>
      <c r="B70" s="64" t="s">
        <v>491</v>
      </c>
    </row>
    <row r="71" spans="1:3">
      <c r="A71" s="77" t="s">
        <v>281</v>
      </c>
      <c r="B71" s="64" t="s">
        <v>535</v>
      </c>
    </row>
    <row r="72" spans="1:3">
      <c r="A72" s="75" t="s">
        <v>282</v>
      </c>
      <c r="B72" s="64" t="s">
        <v>283</v>
      </c>
      <c r="C72" s="62" t="s">
        <v>536</v>
      </c>
    </row>
    <row r="73" spans="1:3">
      <c r="A73" s="75" t="s">
        <v>284</v>
      </c>
      <c r="B73" s="64" t="s">
        <v>492</v>
      </c>
    </row>
    <row r="74" spans="1:3">
      <c r="A74" s="75" t="s">
        <v>285</v>
      </c>
      <c r="B74" s="64" t="s">
        <v>70</v>
      </c>
    </row>
    <row r="75" spans="1:3">
      <c r="A75" s="75" t="s">
        <v>286</v>
      </c>
      <c r="B75" s="63" t="s">
        <v>334</v>
      </c>
    </row>
    <row r="76" spans="1:3">
      <c r="A76" s="75" t="s">
        <v>287</v>
      </c>
      <c r="B76" s="63" t="s">
        <v>493</v>
      </c>
    </row>
    <row r="77" spans="1:3" ht="33">
      <c r="A77" s="75" t="s">
        <v>288</v>
      </c>
      <c r="B77" s="63" t="s">
        <v>494</v>
      </c>
    </row>
    <row r="78" spans="1:3">
      <c r="A78" s="75" t="s">
        <v>289</v>
      </c>
      <c r="B78" s="63" t="s">
        <v>327</v>
      </c>
    </row>
    <row r="79" spans="1:3">
      <c r="A79" s="75" t="s">
        <v>290</v>
      </c>
      <c r="B79" s="63" t="s">
        <v>495</v>
      </c>
    </row>
    <row r="80" spans="1:3">
      <c r="A80" s="75" t="s">
        <v>291</v>
      </c>
      <c r="B80" s="63" t="s">
        <v>328</v>
      </c>
    </row>
    <row r="81" spans="1:3">
      <c r="A81" s="75" t="s">
        <v>292</v>
      </c>
      <c r="B81" s="64" t="s">
        <v>496</v>
      </c>
    </row>
    <row r="82" spans="1:3">
      <c r="A82" s="75" t="s">
        <v>293</v>
      </c>
      <c r="B82" s="64" t="s">
        <v>537</v>
      </c>
    </row>
    <row r="83" spans="1:3">
      <c r="A83" s="75" t="s">
        <v>294</v>
      </c>
      <c r="B83" s="63" t="s">
        <v>497</v>
      </c>
      <c r="C83" s="62" t="s">
        <v>538</v>
      </c>
    </row>
    <row r="84" spans="1:3">
      <c r="A84" s="75" t="s">
        <v>295</v>
      </c>
      <c r="B84" s="64" t="s">
        <v>498</v>
      </c>
    </row>
    <row r="85" spans="1:3" ht="33">
      <c r="A85" s="75" t="s">
        <v>296</v>
      </c>
      <c r="B85" s="63" t="s">
        <v>332</v>
      </c>
    </row>
    <row r="86" spans="1:3">
      <c r="A86" s="75" t="s">
        <v>297</v>
      </c>
      <c r="B86" s="64" t="s">
        <v>335</v>
      </c>
    </row>
    <row r="87" spans="1:3">
      <c r="A87" s="75" t="s">
        <v>298</v>
      </c>
      <c r="B87" s="64" t="s">
        <v>499</v>
      </c>
    </row>
    <row r="88" spans="1:3">
      <c r="A88" s="75" t="s">
        <v>299</v>
      </c>
      <c r="B88" s="63" t="s">
        <v>329</v>
      </c>
    </row>
    <row r="89" spans="1:3">
      <c r="A89" s="75" t="s">
        <v>300</v>
      </c>
      <c r="B89" s="64" t="s">
        <v>539</v>
      </c>
    </row>
    <row r="90" spans="1:3">
      <c r="A90" s="75" t="s">
        <v>301</v>
      </c>
      <c r="B90" s="63" t="s">
        <v>330</v>
      </c>
      <c r="C90" s="62" t="s">
        <v>446</v>
      </c>
    </row>
    <row r="91" spans="1:3">
      <c r="A91" s="75" t="s">
        <v>302</v>
      </c>
      <c r="B91" s="64" t="s">
        <v>500</v>
      </c>
    </row>
    <row r="92" spans="1:3">
      <c r="A92" s="75" t="s">
        <v>303</v>
      </c>
      <c r="B92" s="66" t="s">
        <v>114</v>
      </c>
    </row>
    <row r="93" spans="1:3">
      <c r="A93" s="75" t="s">
        <v>304</v>
      </c>
      <c r="B93" s="64" t="s">
        <v>501</v>
      </c>
    </row>
    <row r="94" spans="1:3">
      <c r="A94" s="75" t="s">
        <v>305</v>
      </c>
      <c r="B94" s="63" t="s">
        <v>502</v>
      </c>
    </row>
    <row r="95" spans="1:3">
      <c r="A95" s="75" t="s">
        <v>306</v>
      </c>
      <c r="B95" s="63" t="s">
        <v>503</v>
      </c>
    </row>
    <row r="96" spans="1:3">
      <c r="A96" s="75" t="s">
        <v>307</v>
      </c>
      <c r="B96" s="64" t="s">
        <v>504</v>
      </c>
    </row>
    <row r="97" spans="1:3">
      <c r="A97" s="75" t="s">
        <v>308</v>
      </c>
      <c r="B97" s="63" t="s">
        <v>331</v>
      </c>
    </row>
    <row r="98" spans="1:3">
      <c r="A98" s="75" t="s">
        <v>309</v>
      </c>
      <c r="B98" s="64" t="s">
        <v>505</v>
      </c>
    </row>
    <row r="99" spans="1:3">
      <c r="A99" s="75" t="s">
        <v>310</v>
      </c>
      <c r="B99" s="64" t="s">
        <v>506</v>
      </c>
    </row>
    <row r="100" spans="1:3">
      <c r="A100" s="75" t="s">
        <v>311</v>
      </c>
      <c r="B100" s="64" t="s">
        <v>507</v>
      </c>
    </row>
    <row r="101" spans="1:3">
      <c r="A101" s="75" t="s">
        <v>312</v>
      </c>
      <c r="B101" s="64" t="s">
        <v>508</v>
      </c>
    </row>
    <row r="102" spans="1:3">
      <c r="A102" s="75" t="s">
        <v>313</v>
      </c>
      <c r="B102" s="63" t="s">
        <v>509</v>
      </c>
    </row>
    <row r="103" spans="1:3">
      <c r="A103" s="75" t="s">
        <v>314</v>
      </c>
      <c r="B103" s="64" t="s">
        <v>510</v>
      </c>
    </row>
    <row r="104" spans="1:3">
      <c r="A104" s="75" t="s">
        <v>315</v>
      </c>
      <c r="B104" s="65" t="s">
        <v>524</v>
      </c>
    </row>
    <row r="105" spans="1:3">
      <c r="A105" s="82">
        <v>2001</v>
      </c>
      <c r="B105" s="89" t="s">
        <v>551</v>
      </c>
      <c r="C105" s="62" t="s">
        <v>516</v>
      </c>
    </row>
    <row r="106" spans="1:3">
      <c r="A106" s="82">
        <v>2002</v>
      </c>
      <c r="B106" s="67" t="s">
        <v>125</v>
      </c>
    </row>
    <row r="107" spans="1:3">
      <c r="A107" s="82">
        <v>2003</v>
      </c>
      <c r="B107" s="67" t="s">
        <v>127</v>
      </c>
    </row>
    <row r="108" spans="1:3">
      <c r="A108" s="82">
        <v>2004</v>
      </c>
      <c r="B108" s="67" t="s">
        <v>129</v>
      </c>
    </row>
    <row r="109" spans="1:3">
      <c r="A109" s="82">
        <v>2005</v>
      </c>
      <c r="B109" s="67" t="s">
        <v>131</v>
      </c>
    </row>
    <row r="110" spans="1:3">
      <c r="A110" s="82">
        <v>2006</v>
      </c>
      <c r="B110" s="67" t="s">
        <v>132</v>
      </c>
    </row>
    <row r="111" spans="1:3">
      <c r="A111" s="82">
        <v>2007</v>
      </c>
      <c r="B111" s="67" t="s">
        <v>133</v>
      </c>
    </row>
    <row r="112" spans="1:3">
      <c r="A112" s="82">
        <v>2008</v>
      </c>
      <c r="B112" s="67" t="s">
        <v>134</v>
      </c>
    </row>
    <row r="113" spans="1:3">
      <c r="A113" s="82">
        <v>2009</v>
      </c>
      <c r="B113" s="86" t="s">
        <v>550</v>
      </c>
    </row>
    <row r="114" spans="1:3">
      <c r="A114" s="82">
        <v>2010</v>
      </c>
      <c r="B114" s="68" t="s">
        <v>136</v>
      </c>
    </row>
    <row r="115" spans="1:3">
      <c r="A115" s="82">
        <v>2011</v>
      </c>
      <c r="B115" s="68" t="s">
        <v>137</v>
      </c>
    </row>
    <row r="116" spans="1:3">
      <c r="A116" s="82">
        <v>2012</v>
      </c>
      <c r="B116" s="68" t="s">
        <v>138</v>
      </c>
    </row>
    <row r="117" spans="1:3">
      <c r="A117" s="82">
        <v>2013</v>
      </c>
      <c r="B117" s="68" t="s">
        <v>139</v>
      </c>
    </row>
    <row r="118" spans="1:3">
      <c r="A118" s="82">
        <v>2014</v>
      </c>
      <c r="B118" s="68" t="s">
        <v>140</v>
      </c>
    </row>
    <row r="119" spans="1:3">
      <c r="A119" s="82">
        <v>2015</v>
      </c>
      <c r="B119" s="89" t="s">
        <v>141</v>
      </c>
    </row>
    <row r="120" spans="1:3">
      <c r="A120" s="82">
        <v>2101</v>
      </c>
      <c r="B120" s="67" t="s">
        <v>216</v>
      </c>
    </row>
    <row r="121" spans="1:3">
      <c r="A121" s="82">
        <v>2102</v>
      </c>
      <c r="B121" s="67" t="s">
        <v>215</v>
      </c>
    </row>
    <row r="122" spans="1:3">
      <c r="A122" s="82">
        <v>2103</v>
      </c>
      <c r="B122" s="67" t="s">
        <v>217</v>
      </c>
    </row>
    <row r="123" spans="1:3">
      <c r="A123" s="82">
        <v>2104</v>
      </c>
      <c r="B123" s="67" t="s">
        <v>218</v>
      </c>
    </row>
    <row r="124" spans="1:3">
      <c r="A124" s="87">
        <v>2105</v>
      </c>
      <c r="B124" s="88" t="s">
        <v>549</v>
      </c>
      <c r="C124" s="62" t="s">
        <v>557</v>
      </c>
    </row>
    <row r="125" spans="1:3">
      <c r="A125" s="87">
        <v>2106</v>
      </c>
      <c r="B125" s="88" t="s">
        <v>548</v>
      </c>
      <c r="C125" s="62" t="s">
        <v>557</v>
      </c>
    </row>
    <row r="126" spans="1:3">
      <c r="A126" s="82">
        <v>2999</v>
      </c>
      <c r="B126" s="67" t="s">
        <v>347</v>
      </c>
    </row>
    <row r="127" spans="1:3">
      <c r="A127" s="78" t="s">
        <v>443</v>
      </c>
      <c r="B127" s="69" t="s">
        <v>442</v>
      </c>
      <c r="C127" s="62" t="s">
        <v>511</v>
      </c>
    </row>
    <row r="128" spans="1:3">
      <c r="A128" s="78" t="s">
        <v>445</v>
      </c>
      <c r="B128" s="69" t="s">
        <v>431</v>
      </c>
    </row>
    <row r="129" spans="1:3">
      <c r="A129" s="78" t="s">
        <v>374</v>
      </c>
      <c r="B129" s="69" t="s">
        <v>427</v>
      </c>
    </row>
    <row r="130" spans="1:3">
      <c r="A130" s="78" t="s">
        <v>375</v>
      </c>
      <c r="B130" s="69" t="s">
        <v>432</v>
      </c>
    </row>
    <row r="131" spans="1:3">
      <c r="A131" s="78" t="s">
        <v>376</v>
      </c>
      <c r="B131" s="69" t="s">
        <v>433</v>
      </c>
    </row>
    <row r="132" spans="1:3">
      <c r="A132" s="78" t="s">
        <v>377</v>
      </c>
      <c r="B132" s="69" t="s">
        <v>425</v>
      </c>
    </row>
    <row r="133" spans="1:3">
      <c r="A133" s="78" t="s">
        <v>378</v>
      </c>
      <c r="B133" s="69" t="s">
        <v>434</v>
      </c>
    </row>
    <row r="134" spans="1:3">
      <c r="A134" s="78" t="s">
        <v>379</v>
      </c>
      <c r="B134" s="69" t="s">
        <v>92</v>
      </c>
    </row>
    <row r="135" spans="1:3">
      <c r="A135" s="78" t="s">
        <v>380</v>
      </c>
      <c r="B135" s="69" t="s">
        <v>435</v>
      </c>
    </row>
    <row r="136" spans="1:3">
      <c r="A136" s="78" t="s">
        <v>381</v>
      </c>
      <c r="B136" s="69" t="s">
        <v>436</v>
      </c>
    </row>
    <row r="137" spans="1:3">
      <c r="A137" s="78" t="s">
        <v>382</v>
      </c>
      <c r="B137" s="69" t="s">
        <v>437</v>
      </c>
    </row>
    <row r="138" spans="1:3">
      <c r="A138" s="78" t="s">
        <v>383</v>
      </c>
      <c r="B138" s="69" t="s">
        <v>438</v>
      </c>
    </row>
    <row r="139" spans="1:3">
      <c r="A139" s="78" t="s">
        <v>384</v>
      </c>
      <c r="B139" s="69" t="s">
        <v>417</v>
      </c>
    </row>
    <row r="140" spans="1:3">
      <c r="A140" s="78" t="s">
        <v>385</v>
      </c>
      <c r="B140" s="69" t="s">
        <v>520</v>
      </c>
    </row>
    <row r="141" spans="1:3">
      <c r="A141" s="78" t="s">
        <v>386</v>
      </c>
      <c r="B141" s="69" t="s">
        <v>439</v>
      </c>
    </row>
    <row r="142" spans="1:3">
      <c r="A142" s="78" t="s">
        <v>387</v>
      </c>
      <c r="B142" s="69" t="s">
        <v>440</v>
      </c>
    </row>
    <row r="143" spans="1:3">
      <c r="A143" s="78" t="s">
        <v>388</v>
      </c>
      <c r="B143" s="69" t="s">
        <v>441</v>
      </c>
    </row>
    <row r="144" spans="1:3">
      <c r="A144" s="78" t="s">
        <v>389</v>
      </c>
      <c r="B144" s="69" t="s">
        <v>540</v>
      </c>
      <c r="C144" s="62" t="s">
        <v>512</v>
      </c>
    </row>
    <row r="145" spans="1:2">
      <c r="A145" s="79" t="s">
        <v>390</v>
      </c>
      <c r="B145" s="69" t="s">
        <v>429</v>
      </c>
    </row>
    <row r="146" spans="1:2">
      <c r="A146" s="79" t="s">
        <v>391</v>
      </c>
      <c r="B146" s="69" t="s">
        <v>430</v>
      </c>
    </row>
    <row r="147" spans="1:2">
      <c r="A147" s="79" t="s">
        <v>392</v>
      </c>
      <c r="B147" s="69" t="s">
        <v>431</v>
      </c>
    </row>
    <row r="148" spans="1:2">
      <c r="A148" s="79" t="s">
        <v>393</v>
      </c>
      <c r="B148" s="69" t="s">
        <v>519</v>
      </c>
    </row>
    <row r="149" spans="1:2">
      <c r="A149" s="79" t="s">
        <v>394</v>
      </c>
      <c r="B149" s="69" t="s">
        <v>428</v>
      </c>
    </row>
    <row r="150" spans="1:2">
      <c r="A150" s="79" t="s">
        <v>395</v>
      </c>
      <c r="B150" s="69" t="s">
        <v>426</v>
      </c>
    </row>
    <row r="151" spans="1:2">
      <c r="A151" s="79" t="s">
        <v>396</v>
      </c>
      <c r="B151" s="69" t="s">
        <v>412</v>
      </c>
    </row>
    <row r="152" spans="1:2">
      <c r="A152" s="79" t="s">
        <v>397</v>
      </c>
      <c r="B152" s="69" t="s">
        <v>522</v>
      </c>
    </row>
    <row r="153" spans="1:2">
      <c r="A153" s="79" t="s">
        <v>398</v>
      </c>
      <c r="B153" s="69" t="s">
        <v>413</v>
      </c>
    </row>
    <row r="154" spans="1:2">
      <c r="A154" s="79" t="s">
        <v>399</v>
      </c>
      <c r="B154" s="69" t="s">
        <v>414</v>
      </c>
    </row>
    <row r="155" spans="1:2">
      <c r="A155" s="79" t="s">
        <v>400</v>
      </c>
      <c r="B155" s="69" t="s">
        <v>415</v>
      </c>
    </row>
    <row r="156" spans="1:2">
      <c r="A156" s="79" t="s">
        <v>401</v>
      </c>
      <c r="B156" s="69" t="s">
        <v>416</v>
      </c>
    </row>
    <row r="157" spans="1:2">
      <c r="A157" s="79" t="s">
        <v>402</v>
      </c>
      <c r="B157" s="69" t="s">
        <v>417</v>
      </c>
    </row>
    <row r="158" spans="1:2">
      <c r="A158" s="79" t="s">
        <v>403</v>
      </c>
      <c r="B158" s="69" t="s">
        <v>418</v>
      </c>
    </row>
    <row r="159" spans="1:2">
      <c r="A159" s="79" t="s">
        <v>404</v>
      </c>
      <c r="B159" s="69" t="s">
        <v>521</v>
      </c>
    </row>
    <row r="160" spans="1:2">
      <c r="A160" s="79" t="s">
        <v>405</v>
      </c>
      <c r="B160" s="69" t="s">
        <v>419</v>
      </c>
    </row>
    <row r="161" spans="1:2">
      <c r="A161" s="79" t="s">
        <v>406</v>
      </c>
      <c r="B161" s="69" t="s">
        <v>420</v>
      </c>
    </row>
    <row r="162" spans="1:2">
      <c r="A162" s="79" t="s">
        <v>407</v>
      </c>
      <c r="B162" s="69" t="s">
        <v>421</v>
      </c>
    </row>
    <row r="163" spans="1:2">
      <c r="A163" s="79" t="s">
        <v>408</v>
      </c>
      <c r="B163" s="69" t="s">
        <v>422</v>
      </c>
    </row>
    <row r="164" spans="1:2">
      <c r="A164" s="79" t="s">
        <v>409</v>
      </c>
      <c r="B164" s="69" t="s">
        <v>423</v>
      </c>
    </row>
    <row r="165" spans="1:2">
      <c r="A165" s="79" t="s">
        <v>410</v>
      </c>
      <c r="B165" s="69" t="s">
        <v>424</v>
      </c>
    </row>
    <row r="166" spans="1:2">
      <c r="A166" s="79" t="s">
        <v>411</v>
      </c>
      <c r="B166" s="69" t="s">
        <v>518</v>
      </c>
    </row>
    <row r="167" spans="1:2">
      <c r="A167" s="79" t="s">
        <v>444</v>
      </c>
      <c r="B167" s="69" t="s">
        <v>541</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B143"/>
  <sheetViews>
    <sheetView tabSelected="1" view="pageBreakPreview" topLeftCell="A11" zoomScaleNormal="100" zoomScaleSheetLayoutView="100" workbookViewId="0">
      <selection activeCell="I23" sqref="I23:AZ23"/>
    </sheetView>
  </sheetViews>
  <sheetFormatPr defaultColWidth="3" defaultRowHeight="18.75"/>
  <cols>
    <col min="1" max="8" width="3.625" style="38" customWidth="1"/>
    <col min="9" max="12" width="3" style="38"/>
    <col min="13" max="23" width="3.5" style="38" customWidth="1"/>
    <col min="24" max="24" width="3" style="38"/>
    <col min="25" max="25" width="3.5" style="38" customWidth="1"/>
    <col min="26" max="26" width="4.25" style="38" customWidth="1"/>
    <col min="27" max="29" width="3" style="38"/>
    <col min="30" max="40" width="2" style="38" customWidth="1"/>
    <col min="41" max="52" width="1.5" style="38" customWidth="1"/>
    <col min="53" max="53" width="3" style="38"/>
    <col min="54" max="16384" width="3" style="1"/>
  </cols>
  <sheetData>
    <row r="1" spans="1:54">
      <c r="A1" s="117" t="s">
        <v>152</v>
      </c>
      <c r="B1" s="117"/>
      <c r="C1" s="117"/>
      <c r="D1" s="117"/>
      <c r="E1" s="117"/>
      <c r="F1" s="117"/>
      <c r="G1" s="117"/>
      <c r="H1" s="117"/>
      <c r="I1" s="117"/>
      <c r="J1" s="117"/>
      <c r="K1" s="117"/>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70"/>
    </row>
    <row r="2" spans="1:54" ht="13.5" customHeight="1">
      <c r="A2" s="83" t="s">
        <v>546</v>
      </c>
      <c r="B2" s="84"/>
      <c r="C2" s="85"/>
      <c r="D2" s="85"/>
      <c r="E2" s="85"/>
      <c r="F2" s="85"/>
      <c r="G2" s="85"/>
      <c r="H2" s="85"/>
      <c r="I2" s="85"/>
      <c r="J2" s="85"/>
      <c r="K2" s="85"/>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70"/>
    </row>
    <row r="3" spans="1:54" ht="13.5" customHeight="1">
      <c r="A3" s="83" t="s">
        <v>370</v>
      </c>
      <c r="B3" s="84"/>
      <c r="C3" s="85"/>
      <c r="D3" s="85"/>
      <c r="E3" s="85"/>
      <c r="F3" s="85"/>
      <c r="G3" s="85"/>
      <c r="H3" s="85"/>
      <c r="I3" s="85"/>
      <c r="J3" s="85"/>
      <c r="K3" s="85"/>
      <c r="L3" s="40"/>
      <c r="M3" s="40"/>
      <c r="N3" s="40"/>
      <c r="O3" s="40"/>
      <c r="P3" s="40"/>
      <c r="Q3" s="40"/>
      <c r="R3" s="40"/>
      <c r="S3" s="40"/>
      <c r="T3" s="53" t="s">
        <v>555</v>
      </c>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40"/>
      <c r="BB3" s="70"/>
    </row>
    <row r="4" spans="1:54" ht="13.5" customHeight="1">
      <c r="A4" s="118" t="s">
        <v>0</v>
      </c>
      <c r="B4" s="118"/>
      <c r="C4" s="118"/>
      <c r="D4" s="118"/>
      <c r="E4" s="118"/>
      <c r="F4" s="118"/>
      <c r="G4" s="118"/>
      <c r="H4" s="118"/>
      <c r="I4" s="119"/>
      <c r="J4" s="119"/>
      <c r="K4" s="119"/>
      <c r="L4" s="52"/>
      <c r="M4" s="52"/>
      <c r="N4" s="52"/>
      <c r="O4" s="52"/>
      <c r="P4" s="40"/>
      <c r="Q4" s="40"/>
      <c r="R4" s="40"/>
      <c r="S4" s="40"/>
      <c r="T4" s="53" t="s">
        <v>554</v>
      </c>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2"/>
      <c r="BB4" s="70"/>
    </row>
    <row r="5" spans="1:54" ht="13.5" customHeight="1">
      <c r="A5" s="97" t="s">
        <v>13</v>
      </c>
      <c r="B5" s="97"/>
      <c r="C5" s="97"/>
      <c r="D5" s="97"/>
      <c r="E5" s="97"/>
      <c r="F5" s="97"/>
      <c r="G5" s="97"/>
      <c r="H5" s="97"/>
      <c r="I5" s="113"/>
      <c r="J5" s="114"/>
      <c r="K5" s="114"/>
      <c r="L5" s="114"/>
      <c r="M5" s="114"/>
      <c r="N5" s="114"/>
      <c r="O5" s="114"/>
      <c r="P5" s="114"/>
      <c r="Q5" s="114"/>
      <c r="R5" s="114"/>
      <c r="S5" s="114"/>
      <c r="T5" s="114"/>
      <c r="U5" s="114"/>
      <c r="V5" s="114"/>
      <c r="W5" s="114"/>
      <c r="X5" s="114"/>
      <c r="Y5" s="114"/>
      <c r="Z5" s="114"/>
      <c r="AA5" s="114"/>
      <c r="AB5" s="114"/>
      <c r="AC5" s="114"/>
      <c r="AD5" s="115"/>
      <c r="AE5" s="115"/>
      <c r="AF5" s="115"/>
      <c r="AG5" s="115"/>
      <c r="AH5" s="115"/>
      <c r="AI5" s="115"/>
      <c r="AJ5" s="115"/>
      <c r="AK5" s="115"/>
      <c r="AL5" s="115"/>
      <c r="AM5" s="115"/>
      <c r="AN5" s="115"/>
      <c r="AO5" s="115"/>
      <c r="AP5" s="115"/>
      <c r="AQ5" s="115"/>
      <c r="AR5" s="115"/>
      <c r="AS5" s="115"/>
      <c r="AT5" s="115"/>
      <c r="AU5" s="115"/>
      <c r="AV5" s="115"/>
      <c r="AW5" s="115"/>
      <c r="AX5" s="115"/>
      <c r="AY5" s="115"/>
      <c r="AZ5" s="116"/>
      <c r="BA5" s="40"/>
      <c r="BB5" s="70"/>
    </row>
    <row r="6" spans="1:54" ht="13.5" customHeight="1">
      <c r="A6" s="97" t="s">
        <v>12</v>
      </c>
      <c r="B6" s="97"/>
      <c r="C6" s="97"/>
      <c r="D6" s="97"/>
      <c r="E6" s="97"/>
      <c r="F6" s="97"/>
      <c r="G6" s="97"/>
      <c r="H6" s="97"/>
      <c r="I6" s="113"/>
      <c r="J6" s="114"/>
      <c r="K6" s="114"/>
      <c r="L6" s="114"/>
      <c r="M6" s="114"/>
      <c r="N6" s="114"/>
      <c r="O6" s="114"/>
      <c r="P6" s="114"/>
      <c r="Q6" s="114"/>
      <c r="R6" s="114"/>
      <c r="S6" s="114"/>
      <c r="T6" s="114"/>
      <c r="U6" s="114"/>
      <c r="V6" s="114"/>
      <c r="W6" s="114"/>
      <c r="X6" s="114"/>
      <c r="Y6" s="114"/>
      <c r="Z6" s="114"/>
      <c r="AA6" s="114"/>
      <c r="AB6" s="114"/>
      <c r="AC6" s="114"/>
      <c r="AD6" s="115"/>
      <c r="AE6" s="115"/>
      <c r="AF6" s="115"/>
      <c r="AG6" s="115"/>
      <c r="AH6" s="115"/>
      <c r="AI6" s="115"/>
      <c r="AJ6" s="115"/>
      <c r="AK6" s="115"/>
      <c r="AL6" s="115"/>
      <c r="AM6" s="115"/>
      <c r="AN6" s="115"/>
      <c r="AO6" s="115"/>
      <c r="AP6" s="115"/>
      <c r="AQ6" s="115"/>
      <c r="AR6" s="115"/>
      <c r="AS6" s="115"/>
      <c r="AT6" s="115"/>
      <c r="AU6" s="115"/>
      <c r="AV6" s="115"/>
      <c r="AW6" s="115"/>
      <c r="AX6" s="115"/>
      <c r="AY6" s="115"/>
      <c r="AZ6" s="116"/>
      <c r="BA6" s="40"/>
      <c r="BB6" s="70"/>
    </row>
    <row r="7" spans="1:54" ht="13.5" customHeight="1">
      <c r="A7" s="97" t="s">
        <v>1</v>
      </c>
      <c r="B7" s="97"/>
      <c r="C7" s="97"/>
      <c r="D7" s="97"/>
      <c r="E7" s="97"/>
      <c r="F7" s="97"/>
      <c r="G7" s="97"/>
      <c r="H7" s="97"/>
      <c r="I7" s="113"/>
      <c r="J7" s="114"/>
      <c r="K7" s="114"/>
      <c r="L7" s="114"/>
      <c r="M7" s="114"/>
      <c r="N7" s="114"/>
      <c r="O7" s="114"/>
      <c r="P7" s="114"/>
      <c r="Q7" s="114"/>
      <c r="R7" s="114"/>
      <c r="S7" s="114"/>
      <c r="T7" s="114"/>
      <c r="U7" s="114"/>
      <c r="V7" s="114"/>
      <c r="W7" s="114"/>
      <c r="X7" s="114"/>
      <c r="Y7" s="114"/>
      <c r="Z7" s="114"/>
      <c r="AA7" s="114"/>
      <c r="AB7" s="114"/>
      <c r="AC7" s="114"/>
      <c r="AD7" s="115"/>
      <c r="AE7" s="115"/>
      <c r="AF7" s="115"/>
      <c r="AG7" s="115"/>
      <c r="AH7" s="115"/>
      <c r="AI7" s="115"/>
      <c r="AJ7" s="115"/>
      <c r="AK7" s="115"/>
      <c r="AL7" s="115"/>
      <c r="AM7" s="115"/>
      <c r="AN7" s="115"/>
      <c r="AO7" s="115"/>
      <c r="AP7" s="115"/>
      <c r="AQ7" s="115"/>
      <c r="AR7" s="115"/>
      <c r="AS7" s="115"/>
      <c r="AT7" s="115"/>
      <c r="AU7" s="115"/>
      <c r="AV7" s="115"/>
      <c r="AW7" s="115"/>
      <c r="AX7" s="115"/>
      <c r="AY7" s="115"/>
      <c r="AZ7" s="116"/>
      <c r="BA7" s="40"/>
      <c r="BB7" s="70"/>
    </row>
    <row r="8" spans="1:54" ht="12.75" customHeight="1">
      <c r="A8" s="97" t="s">
        <v>2</v>
      </c>
      <c r="B8" s="97"/>
      <c r="C8" s="97"/>
      <c r="D8" s="97"/>
      <c r="E8" s="97"/>
      <c r="F8" s="97"/>
      <c r="G8" s="97"/>
      <c r="H8" s="97"/>
      <c r="I8" s="113"/>
      <c r="J8" s="114"/>
      <c r="K8" s="114"/>
      <c r="L8" s="114"/>
      <c r="M8" s="114"/>
      <c r="N8" s="114"/>
      <c r="O8" s="114"/>
      <c r="P8" s="114"/>
      <c r="Q8" s="114"/>
      <c r="R8" s="114"/>
      <c r="S8" s="114"/>
      <c r="T8" s="114"/>
      <c r="U8" s="114"/>
      <c r="V8" s="114"/>
      <c r="W8" s="114"/>
      <c r="X8" s="114"/>
      <c r="Y8" s="114"/>
      <c r="Z8" s="114"/>
      <c r="AA8" s="114"/>
      <c r="AB8" s="114"/>
      <c r="AC8" s="114"/>
      <c r="AD8" s="115"/>
      <c r="AE8" s="115"/>
      <c r="AF8" s="115"/>
      <c r="AG8" s="115"/>
      <c r="AH8" s="115"/>
      <c r="AI8" s="115"/>
      <c r="AJ8" s="115"/>
      <c r="AK8" s="115"/>
      <c r="AL8" s="115"/>
      <c r="AM8" s="115"/>
      <c r="AN8" s="115"/>
      <c r="AO8" s="115"/>
      <c r="AP8" s="115"/>
      <c r="AQ8" s="115"/>
      <c r="AR8" s="115"/>
      <c r="AS8" s="115"/>
      <c r="AT8" s="115"/>
      <c r="AU8" s="115"/>
      <c r="AV8" s="115"/>
      <c r="AW8" s="115"/>
      <c r="AX8" s="115"/>
      <c r="AY8" s="115"/>
      <c r="AZ8" s="116"/>
      <c r="BA8" s="40"/>
      <c r="BB8" s="70"/>
    </row>
    <row r="9" spans="1:54" ht="13.5" customHeight="1">
      <c r="A9" s="97" t="s">
        <v>3</v>
      </c>
      <c r="B9" s="97"/>
      <c r="C9" s="97"/>
      <c r="D9" s="97"/>
      <c r="E9" s="97"/>
      <c r="F9" s="97"/>
      <c r="G9" s="97"/>
      <c r="H9" s="97"/>
      <c r="I9" s="98" t="s">
        <v>185</v>
      </c>
      <c r="J9" s="99"/>
      <c r="K9" s="99"/>
      <c r="L9" s="99"/>
      <c r="M9" s="99"/>
      <c r="N9" s="99"/>
      <c r="O9" s="99"/>
      <c r="P9" s="99"/>
      <c r="Q9" s="99"/>
      <c r="R9" s="99"/>
      <c r="S9" s="99"/>
      <c r="T9" s="99"/>
      <c r="U9" s="99"/>
      <c r="V9" s="99"/>
      <c r="W9" s="99"/>
      <c r="X9" s="99"/>
      <c r="Y9" s="99"/>
      <c r="Z9" s="99"/>
      <c r="AA9" s="99"/>
      <c r="AB9" s="99"/>
      <c r="AC9" s="99"/>
      <c r="AD9" s="100"/>
      <c r="AE9" s="100"/>
      <c r="AF9" s="100"/>
      <c r="AG9" s="100"/>
      <c r="AH9" s="100"/>
      <c r="AI9" s="100"/>
      <c r="AJ9" s="100"/>
      <c r="AK9" s="100"/>
      <c r="AL9" s="100"/>
      <c r="AM9" s="100"/>
      <c r="AN9" s="100"/>
      <c r="AO9" s="100"/>
      <c r="AP9" s="100"/>
      <c r="AQ9" s="100"/>
      <c r="AR9" s="100"/>
      <c r="AS9" s="100"/>
      <c r="AT9" s="100"/>
      <c r="AU9" s="100"/>
      <c r="AV9" s="100"/>
      <c r="AW9" s="100"/>
      <c r="AX9" s="100"/>
      <c r="AY9" s="100"/>
      <c r="AZ9" s="101"/>
      <c r="BA9" s="40"/>
      <c r="BB9" s="70"/>
    </row>
    <row r="10" spans="1:54">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70"/>
    </row>
    <row r="11" spans="1:54" ht="29.25" customHeight="1">
      <c r="A11" s="90"/>
      <c r="B11" s="91" t="s">
        <v>559</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40"/>
      <c r="BB11" s="70"/>
    </row>
    <row r="12" spans="1:54" ht="7.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70"/>
    </row>
    <row r="13" spans="1:54">
      <c r="A13" s="102" t="s">
        <v>4</v>
      </c>
      <c r="B13" s="102"/>
      <c r="C13" s="102"/>
      <c r="D13" s="102"/>
      <c r="E13" s="102"/>
      <c r="F13" s="102"/>
      <c r="G13" s="102"/>
      <c r="H13" s="102"/>
      <c r="I13" s="103"/>
      <c r="J13" s="104"/>
      <c r="K13" s="104"/>
      <c r="L13" s="104"/>
      <c r="M13" s="104"/>
      <c r="N13" s="104"/>
      <c r="O13" s="104"/>
      <c r="P13" s="104"/>
      <c r="Q13" s="104"/>
      <c r="R13" s="104"/>
      <c r="S13" s="104"/>
      <c r="T13" s="104"/>
      <c r="U13" s="104"/>
      <c r="V13" s="104"/>
      <c r="W13" s="104"/>
      <c r="X13" s="104"/>
      <c r="Y13" s="104"/>
      <c r="Z13" s="104"/>
      <c r="AA13" s="104"/>
      <c r="AB13" s="104"/>
      <c r="AC13" s="104"/>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6"/>
      <c r="BA13" s="40"/>
      <c r="BB13" s="70"/>
    </row>
    <row r="14" spans="1:54" ht="27.75" customHeight="1">
      <c r="A14" s="107" t="s">
        <v>195</v>
      </c>
      <c r="B14" s="107"/>
      <c r="C14" s="107"/>
      <c r="D14" s="107"/>
      <c r="E14" s="107"/>
      <c r="F14" s="107"/>
      <c r="G14" s="107"/>
      <c r="H14" s="107"/>
      <c r="I14" s="108" t="s">
        <v>558</v>
      </c>
      <c r="J14" s="109"/>
      <c r="K14" s="109"/>
      <c r="L14" s="109"/>
      <c r="M14" s="109"/>
      <c r="N14" s="109"/>
      <c r="O14" s="109"/>
      <c r="P14" s="109"/>
      <c r="Q14" s="109"/>
      <c r="R14" s="109"/>
      <c r="S14" s="109"/>
      <c r="T14" s="109"/>
      <c r="U14" s="109"/>
      <c r="V14" s="109"/>
      <c r="W14" s="109"/>
      <c r="X14" s="109"/>
      <c r="Y14" s="109"/>
      <c r="Z14" s="109"/>
      <c r="AA14" s="109"/>
      <c r="AB14" s="109"/>
      <c r="AC14" s="109"/>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1"/>
      <c r="BA14" s="40"/>
      <c r="BB14" s="70"/>
    </row>
    <row r="15" spans="1:54">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70"/>
    </row>
    <row r="16" spans="1:54" ht="17.25" customHeight="1">
      <c r="A16" s="55" t="s">
        <v>367</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0"/>
      <c r="BB16" s="70"/>
    </row>
    <row r="17" spans="1:54" ht="15.75" customHeight="1">
      <c r="A17" s="92" t="s">
        <v>5</v>
      </c>
      <c r="B17" s="92"/>
      <c r="C17" s="92"/>
      <c r="D17" s="92"/>
      <c r="E17" s="92"/>
      <c r="F17" s="92"/>
      <c r="G17" s="92"/>
      <c r="H17" s="92"/>
      <c r="I17" s="93"/>
      <c r="J17" s="94"/>
      <c r="K17" s="94"/>
      <c r="L17" s="94"/>
      <c r="M17" s="94"/>
      <c r="N17" s="94"/>
      <c r="O17" s="94"/>
      <c r="P17" s="94"/>
      <c r="Q17" s="94"/>
      <c r="R17" s="94"/>
      <c r="S17" s="94"/>
      <c r="T17" s="94"/>
      <c r="U17" s="94"/>
      <c r="V17" s="94"/>
      <c r="W17" s="94"/>
      <c r="X17" s="94"/>
      <c r="Y17" s="94"/>
      <c r="Z17" s="94"/>
      <c r="AA17" s="94"/>
      <c r="AB17" s="94"/>
      <c r="AC17" s="94"/>
      <c r="AD17" s="95"/>
      <c r="AE17" s="95"/>
      <c r="AF17" s="95"/>
      <c r="AG17" s="95"/>
      <c r="AH17" s="95"/>
      <c r="AI17" s="95"/>
      <c r="AJ17" s="95"/>
      <c r="AK17" s="95"/>
      <c r="AL17" s="95"/>
      <c r="AM17" s="95"/>
      <c r="AN17" s="95"/>
      <c r="AO17" s="95"/>
      <c r="AP17" s="95"/>
      <c r="AQ17" s="95"/>
      <c r="AR17" s="95"/>
      <c r="AS17" s="95"/>
      <c r="AT17" s="95"/>
      <c r="AU17" s="95"/>
      <c r="AV17" s="95"/>
      <c r="AW17" s="95"/>
      <c r="AX17" s="95"/>
      <c r="AY17" s="95"/>
      <c r="AZ17" s="96"/>
      <c r="BA17" s="40"/>
      <c r="BB17" s="70"/>
    </row>
    <row r="18" spans="1:54" ht="15.75" customHeight="1">
      <c r="A18" s="92" t="s">
        <v>8</v>
      </c>
      <c r="B18" s="92"/>
      <c r="C18" s="92"/>
      <c r="D18" s="92"/>
      <c r="E18" s="92"/>
      <c r="F18" s="92"/>
      <c r="G18" s="92"/>
      <c r="H18" s="92"/>
      <c r="I18" s="93" t="s">
        <v>170</v>
      </c>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112"/>
      <c r="BA18" s="40"/>
      <c r="BB18" s="70"/>
    </row>
    <row r="19" spans="1:54" ht="15.75" customHeight="1">
      <c r="A19" s="92" t="s">
        <v>9</v>
      </c>
      <c r="B19" s="92"/>
      <c r="C19" s="92"/>
      <c r="D19" s="92"/>
      <c r="E19" s="92"/>
      <c r="F19" s="92"/>
      <c r="G19" s="92"/>
      <c r="H19" s="92"/>
      <c r="I19" s="93" t="s">
        <v>564</v>
      </c>
      <c r="J19" s="94"/>
      <c r="K19" s="94"/>
      <c r="L19" s="94"/>
      <c r="M19" s="94"/>
      <c r="N19" s="94"/>
      <c r="O19" s="94"/>
      <c r="P19" s="94"/>
      <c r="Q19" s="94"/>
      <c r="R19" s="94"/>
      <c r="S19" s="94"/>
      <c r="T19" s="94"/>
      <c r="U19" s="94"/>
      <c r="V19" s="94"/>
      <c r="W19" s="94"/>
      <c r="X19" s="94"/>
      <c r="Y19" s="94"/>
      <c r="Z19" s="94"/>
      <c r="AA19" s="94"/>
      <c r="AB19" s="94"/>
      <c r="AC19" s="94"/>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40"/>
      <c r="BB19" s="70"/>
    </row>
    <row r="20" spans="1:54" ht="15.75" customHeight="1">
      <c r="A20" s="92" t="s">
        <v>10</v>
      </c>
      <c r="B20" s="92"/>
      <c r="C20" s="92"/>
      <c r="D20" s="92"/>
      <c r="E20" s="92"/>
      <c r="F20" s="92"/>
      <c r="G20" s="92"/>
      <c r="H20" s="92"/>
      <c r="I20" s="93"/>
      <c r="J20" s="94"/>
      <c r="K20" s="94"/>
      <c r="L20" s="94"/>
      <c r="M20" s="94"/>
      <c r="N20" s="94"/>
      <c r="O20" s="94"/>
      <c r="P20" s="94"/>
      <c r="Q20" s="94"/>
      <c r="R20" s="94"/>
      <c r="S20" s="94"/>
      <c r="T20" s="94"/>
      <c r="U20" s="94"/>
      <c r="V20" s="94"/>
      <c r="W20" s="94"/>
      <c r="X20" s="94"/>
      <c r="Y20" s="94"/>
      <c r="Z20" s="94"/>
      <c r="AA20" s="94"/>
      <c r="AB20" s="94"/>
      <c r="AC20" s="94"/>
      <c r="AD20" s="95"/>
      <c r="AE20" s="95"/>
      <c r="AF20" s="95"/>
      <c r="AG20" s="95"/>
      <c r="AH20" s="95"/>
      <c r="AI20" s="95"/>
      <c r="AJ20" s="95"/>
      <c r="AK20" s="95"/>
      <c r="AL20" s="95"/>
      <c r="AM20" s="95"/>
      <c r="AN20" s="95"/>
      <c r="AO20" s="95"/>
      <c r="AP20" s="95"/>
      <c r="AQ20" s="95"/>
      <c r="AR20" s="95"/>
      <c r="AS20" s="95"/>
      <c r="AT20" s="95"/>
      <c r="AU20" s="95"/>
      <c r="AV20" s="95"/>
      <c r="AW20" s="95"/>
      <c r="AX20" s="95"/>
      <c r="AY20" s="95"/>
      <c r="AZ20" s="96"/>
      <c r="BA20" s="40"/>
      <c r="BB20" s="70"/>
    </row>
    <row r="21" spans="1:54" ht="15.75" customHeight="1">
      <c r="A21" s="92" t="s">
        <v>11</v>
      </c>
      <c r="B21" s="92"/>
      <c r="C21" s="92"/>
      <c r="D21" s="92"/>
      <c r="E21" s="92"/>
      <c r="F21" s="92"/>
      <c r="G21" s="92"/>
      <c r="H21" s="92"/>
      <c r="I21" s="93"/>
      <c r="J21" s="94"/>
      <c r="K21" s="94"/>
      <c r="L21" s="94"/>
      <c r="M21" s="94"/>
      <c r="N21" s="94"/>
      <c r="O21" s="94"/>
      <c r="P21" s="94"/>
      <c r="Q21" s="94"/>
      <c r="R21" s="94"/>
      <c r="S21" s="94"/>
      <c r="T21" s="94"/>
      <c r="U21" s="94"/>
      <c r="V21" s="94"/>
      <c r="W21" s="94"/>
      <c r="X21" s="94"/>
      <c r="Y21" s="94"/>
      <c r="Z21" s="94"/>
      <c r="AA21" s="94"/>
      <c r="AB21" s="94"/>
      <c r="AC21" s="94"/>
      <c r="AD21" s="95"/>
      <c r="AE21" s="95"/>
      <c r="AF21" s="95"/>
      <c r="AG21" s="95"/>
      <c r="AH21" s="95"/>
      <c r="AI21" s="95"/>
      <c r="AJ21" s="95"/>
      <c r="AK21" s="95"/>
      <c r="AL21" s="95"/>
      <c r="AM21" s="95"/>
      <c r="AN21" s="95"/>
      <c r="AO21" s="95"/>
      <c r="AP21" s="95"/>
      <c r="AQ21" s="95"/>
      <c r="AR21" s="95"/>
      <c r="AS21" s="95"/>
      <c r="AT21" s="95"/>
      <c r="AU21" s="95"/>
      <c r="AV21" s="95"/>
      <c r="AW21" s="95"/>
      <c r="AX21" s="95"/>
      <c r="AY21" s="95"/>
      <c r="AZ21" s="96"/>
      <c r="BA21" s="40"/>
      <c r="BB21" s="70"/>
    </row>
    <row r="22" spans="1:54" ht="39" customHeight="1">
      <c r="A22" s="92" t="s">
        <v>148</v>
      </c>
      <c r="B22" s="92"/>
      <c r="C22" s="92"/>
      <c r="D22" s="92"/>
      <c r="E22" s="92"/>
      <c r="F22" s="92"/>
      <c r="G22" s="92"/>
      <c r="H22" s="92"/>
      <c r="I22" s="121" t="s">
        <v>567</v>
      </c>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112"/>
      <c r="BA22" s="40"/>
      <c r="BB22" s="70"/>
    </row>
    <row r="23" spans="1:54" ht="15.75" customHeight="1">
      <c r="A23" s="92" t="s">
        <v>6</v>
      </c>
      <c r="B23" s="92"/>
      <c r="C23" s="92"/>
      <c r="D23" s="92"/>
      <c r="E23" s="92"/>
      <c r="F23" s="92"/>
      <c r="G23" s="92"/>
      <c r="H23" s="92"/>
      <c r="I23" s="93"/>
      <c r="J23" s="94"/>
      <c r="K23" s="94"/>
      <c r="L23" s="94"/>
      <c r="M23" s="94"/>
      <c r="N23" s="94"/>
      <c r="O23" s="94"/>
      <c r="P23" s="94"/>
      <c r="Q23" s="94"/>
      <c r="R23" s="94"/>
      <c r="S23" s="94"/>
      <c r="T23" s="94"/>
      <c r="U23" s="94"/>
      <c r="V23" s="94"/>
      <c r="W23" s="94"/>
      <c r="X23" s="94"/>
      <c r="Y23" s="94"/>
      <c r="Z23" s="94"/>
      <c r="AA23" s="94"/>
      <c r="AB23" s="94"/>
      <c r="AC23" s="94"/>
      <c r="AD23" s="95"/>
      <c r="AE23" s="95"/>
      <c r="AF23" s="95"/>
      <c r="AG23" s="95"/>
      <c r="AH23" s="95"/>
      <c r="AI23" s="95"/>
      <c r="AJ23" s="95"/>
      <c r="AK23" s="95"/>
      <c r="AL23" s="95"/>
      <c r="AM23" s="95"/>
      <c r="AN23" s="95"/>
      <c r="AO23" s="95"/>
      <c r="AP23" s="95"/>
      <c r="AQ23" s="95"/>
      <c r="AR23" s="95"/>
      <c r="AS23" s="95"/>
      <c r="AT23" s="95"/>
      <c r="AU23" s="95"/>
      <c r="AV23" s="95"/>
      <c r="AW23" s="95"/>
      <c r="AX23" s="95"/>
      <c r="AY23" s="95"/>
      <c r="AZ23" s="96"/>
      <c r="BA23" s="40"/>
      <c r="BB23" s="70"/>
    </row>
    <row r="24" spans="1:54" ht="15" customHeight="1">
      <c r="A24" s="92" t="s">
        <v>7</v>
      </c>
      <c r="B24" s="92"/>
      <c r="C24" s="92"/>
      <c r="D24" s="92"/>
      <c r="E24" s="92"/>
      <c r="F24" s="92"/>
      <c r="G24" s="92"/>
      <c r="H24" s="92"/>
      <c r="I24" s="93"/>
      <c r="J24" s="94"/>
      <c r="K24" s="94"/>
      <c r="L24" s="94"/>
      <c r="M24" s="94"/>
      <c r="N24" s="94"/>
      <c r="O24" s="94"/>
      <c r="P24" s="94"/>
      <c r="Q24" s="94"/>
      <c r="R24" s="94"/>
      <c r="S24" s="94"/>
      <c r="T24" s="94"/>
      <c r="U24" s="94"/>
      <c r="V24" s="94"/>
      <c r="W24" s="94"/>
      <c r="X24" s="94"/>
      <c r="Y24" s="94"/>
      <c r="Z24" s="94"/>
      <c r="AA24" s="94"/>
      <c r="AB24" s="94"/>
      <c r="AC24" s="94"/>
      <c r="AD24" s="95"/>
      <c r="AE24" s="95"/>
      <c r="AF24" s="95"/>
      <c r="AG24" s="95"/>
      <c r="AH24" s="95"/>
      <c r="AI24" s="95"/>
      <c r="AJ24" s="95"/>
      <c r="AK24" s="95"/>
      <c r="AL24" s="95"/>
      <c r="AM24" s="95"/>
      <c r="AN24" s="95"/>
      <c r="AO24" s="95"/>
      <c r="AP24" s="95"/>
      <c r="AQ24" s="95"/>
      <c r="AR24" s="95"/>
      <c r="AS24" s="95"/>
      <c r="AT24" s="95"/>
      <c r="AU24" s="95"/>
      <c r="AV24" s="95"/>
      <c r="AW24" s="95"/>
      <c r="AX24" s="95"/>
      <c r="AY24" s="95"/>
      <c r="AZ24" s="96"/>
      <c r="BA24" s="40"/>
      <c r="BB24" s="70"/>
    </row>
    <row r="25" spans="1:54" ht="4.5" hidden="1" customHeight="1">
      <c r="A25" s="92"/>
      <c r="B25" s="92"/>
      <c r="C25" s="92"/>
      <c r="D25" s="92"/>
      <c r="E25" s="92"/>
      <c r="F25" s="92"/>
      <c r="G25" s="92"/>
      <c r="H25" s="92"/>
      <c r="I25" s="122"/>
      <c r="J25" s="123"/>
      <c r="K25" s="123"/>
      <c r="L25" s="123"/>
      <c r="M25" s="123"/>
      <c r="N25" s="123"/>
      <c r="O25" s="123"/>
      <c r="P25" s="123"/>
      <c r="Q25" s="123"/>
      <c r="R25" s="123"/>
      <c r="S25" s="123"/>
      <c r="T25" s="123"/>
      <c r="U25" s="123"/>
      <c r="V25" s="123"/>
      <c r="W25" s="123"/>
      <c r="X25" s="123"/>
      <c r="Y25" s="123"/>
      <c r="Z25" s="123"/>
      <c r="AA25" s="123"/>
      <c r="AB25" s="123"/>
      <c r="AC25" s="123"/>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6"/>
      <c r="BA25" s="40"/>
      <c r="BB25" s="70"/>
    </row>
    <row r="26" spans="1:54" ht="8.25" customHeight="1">
      <c r="A26" s="40"/>
      <c r="B26" s="40"/>
      <c r="C26" s="40"/>
      <c r="D26" s="40"/>
      <c r="E26" s="40"/>
      <c r="F26" s="40"/>
      <c r="G26" s="40"/>
      <c r="H26" s="40"/>
      <c r="I26" s="43"/>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70"/>
    </row>
    <row r="27" spans="1:54" ht="15.75" customHeight="1">
      <c r="A27" s="40"/>
      <c r="B27" s="40"/>
      <c r="C27" s="40"/>
      <c r="D27" s="40"/>
      <c r="E27" s="40"/>
      <c r="F27" s="40"/>
      <c r="G27" s="40"/>
      <c r="H27" s="40"/>
      <c r="I27" s="44" t="s">
        <v>361</v>
      </c>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70"/>
    </row>
    <row r="28" spans="1:54" ht="7.5" customHeight="1">
      <c r="A28" s="40"/>
      <c r="B28" s="40"/>
      <c r="C28" s="40"/>
      <c r="D28" s="40"/>
      <c r="E28" s="40"/>
      <c r="F28" s="40"/>
      <c r="G28" s="40"/>
      <c r="H28" s="40"/>
      <c r="I28" s="120" t="s">
        <v>366</v>
      </c>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40"/>
      <c r="BB28" s="70"/>
    </row>
    <row r="29" spans="1:54" ht="7.5" customHeight="1">
      <c r="A29" s="40"/>
      <c r="B29" s="40"/>
      <c r="C29" s="40"/>
      <c r="D29" s="40"/>
      <c r="E29" s="40"/>
      <c r="F29" s="40"/>
      <c r="G29" s="40"/>
      <c r="H29" s="4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40"/>
      <c r="BB29" s="70"/>
    </row>
    <row r="30" spans="1:54" ht="7.5" customHeight="1">
      <c r="A30" s="40"/>
      <c r="B30" s="40"/>
      <c r="C30" s="40"/>
      <c r="D30" s="40"/>
      <c r="E30" s="40"/>
      <c r="F30" s="40"/>
      <c r="G30" s="40"/>
      <c r="H30" s="4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40"/>
      <c r="BB30" s="70"/>
    </row>
    <row r="31" spans="1:54" ht="8.25" customHeight="1">
      <c r="A31" s="40"/>
      <c r="B31" s="40"/>
      <c r="C31" s="40"/>
      <c r="D31" s="40"/>
      <c r="E31" s="40"/>
      <c r="F31" s="40"/>
      <c r="G31" s="40"/>
      <c r="H31" s="4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40"/>
      <c r="BB31" s="70"/>
    </row>
    <row r="32" spans="1:54" ht="8.25" customHeight="1">
      <c r="A32" s="40"/>
      <c r="B32" s="40"/>
      <c r="C32" s="40"/>
      <c r="D32" s="40"/>
      <c r="E32" s="40"/>
      <c r="F32" s="40"/>
      <c r="G32" s="40"/>
      <c r="H32" s="4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40"/>
      <c r="BB32" s="70"/>
    </row>
    <row r="33" spans="1:54" ht="9" customHeight="1">
      <c r="A33" s="40"/>
      <c r="B33" s="40"/>
      <c r="C33" s="40"/>
      <c r="D33" s="40"/>
      <c r="E33" s="40"/>
      <c r="F33" s="40"/>
      <c r="G33" s="40"/>
      <c r="H33" s="4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40"/>
      <c r="BB33" s="70"/>
    </row>
    <row r="34" spans="1:54" ht="6" customHeight="1">
      <c r="A34" s="40"/>
      <c r="B34" s="40"/>
      <c r="C34" s="40"/>
      <c r="D34" s="40"/>
      <c r="E34" s="40"/>
      <c r="F34" s="40"/>
      <c r="G34" s="40"/>
      <c r="H34" s="4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40"/>
      <c r="BB34" s="70"/>
    </row>
    <row r="35" spans="1:54" ht="0.75" customHeight="1">
      <c r="A35" s="40"/>
      <c r="B35" s="40"/>
      <c r="C35" s="40"/>
      <c r="D35" s="40"/>
      <c r="E35" s="40"/>
      <c r="F35" s="40"/>
      <c r="G35" s="40"/>
      <c r="H35" s="4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40"/>
      <c r="BB35" s="70"/>
    </row>
    <row r="36" spans="1:54" s="39" customFormat="1" ht="15.75" customHeight="1">
      <c r="A36" s="56" t="s">
        <v>363</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71"/>
      <c r="BB36" s="72"/>
    </row>
    <row r="37" spans="1:54" ht="16.5" customHeight="1">
      <c r="A37" s="102" t="s">
        <v>153</v>
      </c>
      <c r="B37" s="102"/>
      <c r="C37" s="102"/>
      <c r="D37" s="102"/>
      <c r="E37" s="102"/>
      <c r="F37" s="102"/>
      <c r="G37" s="102"/>
      <c r="H37" s="102"/>
      <c r="I37" s="93" t="s">
        <v>170</v>
      </c>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112"/>
      <c r="BA37" s="40"/>
      <c r="BB37" s="70"/>
    </row>
    <row r="38" spans="1:54" ht="16.5" customHeight="1">
      <c r="A38" s="102" t="s">
        <v>154</v>
      </c>
      <c r="B38" s="102"/>
      <c r="C38" s="102"/>
      <c r="D38" s="102"/>
      <c r="E38" s="102"/>
      <c r="F38" s="102"/>
      <c r="G38" s="102"/>
      <c r="H38" s="102"/>
      <c r="I38" s="93" t="s">
        <v>562</v>
      </c>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112"/>
      <c r="BA38" s="40"/>
      <c r="BB38" s="70"/>
    </row>
    <row r="39" spans="1:54" ht="36.75" customHeight="1">
      <c r="A39" s="102" t="s">
        <v>6</v>
      </c>
      <c r="B39" s="102"/>
      <c r="C39" s="102"/>
      <c r="D39" s="102"/>
      <c r="E39" s="102"/>
      <c r="F39" s="102"/>
      <c r="G39" s="102"/>
      <c r="H39" s="102"/>
      <c r="I39" s="121" t="s">
        <v>565</v>
      </c>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112"/>
      <c r="BA39" s="40"/>
      <c r="BB39" s="70"/>
    </row>
    <row r="40" spans="1:54" ht="16.5" customHeight="1">
      <c r="A40" s="102" t="s">
        <v>7</v>
      </c>
      <c r="B40" s="102"/>
      <c r="C40" s="102"/>
      <c r="D40" s="102"/>
      <c r="E40" s="102"/>
      <c r="F40" s="102"/>
      <c r="G40" s="102"/>
      <c r="H40" s="102"/>
      <c r="I40" s="125" t="s">
        <v>561</v>
      </c>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40"/>
      <c r="BB40" s="70"/>
    </row>
    <row r="41" spans="1:54" ht="15" customHeight="1">
      <c r="A41" s="40"/>
      <c r="B41" s="40"/>
      <c r="C41" s="40"/>
      <c r="D41" s="40"/>
      <c r="E41" s="40"/>
      <c r="F41" s="40"/>
      <c r="G41" s="40"/>
      <c r="H41" s="40"/>
      <c r="I41" s="47"/>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0"/>
      <c r="BB41" s="70"/>
    </row>
    <row r="42" spans="1:54" ht="15.75" customHeight="1">
      <c r="A42" s="56" t="s">
        <v>14</v>
      </c>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0"/>
      <c r="BB42" s="70"/>
    </row>
    <row r="43" spans="1:54" ht="16.5" customHeight="1">
      <c r="A43" s="124" t="s">
        <v>15</v>
      </c>
      <c r="B43" s="124"/>
      <c r="C43" s="124"/>
      <c r="D43" s="124"/>
      <c r="E43" s="124"/>
      <c r="F43" s="124"/>
      <c r="G43" s="124"/>
      <c r="H43" s="124"/>
      <c r="I43" s="125" t="s">
        <v>560</v>
      </c>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40"/>
      <c r="BB43" s="70"/>
    </row>
    <row r="44" spans="1:54" ht="16.5" customHeight="1">
      <c r="A44" s="124" t="s">
        <v>16</v>
      </c>
      <c r="B44" s="124"/>
      <c r="C44" s="124"/>
      <c r="D44" s="124"/>
      <c r="E44" s="124"/>
      <c r="F44" s="124"/>
      <c r="G44" s="124"/>
      <c r="H44" s="124"/>
      <c r="I44" s="125" t="s">
        <v>563</v>
      </c>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40"/>
      <c r="BB44" s="70"/>
    </row>
    <row r="45" spans="1:54" ht="16.5" customHeight="1">
      <c r="A45" s="124" t="s">
        <v>17</v>
      </c>
      <c r="B45" s="124"/>
      <c r="C45" s="124"/>
      <c r="D45" s="124"/>
      <c r="E45" s="124"/>
      <c r="F45" s="124"/>
      <c r="G45" s="124"/>
      <c r="H45" s="124"/>
      <c r="I45" s="125" t="s">
        <v>566</v>
      </c>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40"/>
      <c r="BB45" s="70"/>
    </row>
    <row r="46" spans="1:54">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70"/>
    </row>
    <row r="47" spans="1:54" ht="15.75" customHeight="1">
      <c r="A47" s="51" t="s">
        <v>368</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0"/>
      <c r="BB47" s="70"/>
    </row>
    <row r="48" spans="1:54" ht="24" customHeight="1">
      <c r="A48" s="127" t="s">
        <v>155</v>
      </c>
      <c r="B48" s="128"/>
      <c r="C48" s="128"/>
      <c r="D48" s="128"/>
      <c r="E48" s="128"/>
      <c r="F48" s="128"/>
      <c r="G48" s="128"/>
      <c r="H48" s="129"/>
      <c r="I48" s="93" t="s">
        <v>199</v>
      </c>
      <c r="J48" s="94"/>
      <c r="K48" s="94"/>
      <c r="L48" s="94"/>
      <c r="M48" s="94"/>
      <c r="N48" s="94"/>
      <c r="O48" s="94"/>
      <c r="P48" s="94"/>
      <c r="Q48" s="94"/>
      <c r="R48" s="94"/>
      <c r="S48" s="94"/>
      <c r="T48" s="94"/>
      <c r="U48" s="94"/>
      <c r="V48" s="94"/>
      <c r="W48" s="94"/>
      <c r="X48" s="94"/>
      <c r="Y48" s="94"/>
      <c r="Z48" s="94"/>
      <c r="AA48" s="94"/>
      <c r="AB48" s="94"/>
      <c r="AC48" s="94"/>
      <c r="AD48" s="95"/>
      <c r="AE48" s="95"/>
      <c r="AF48" s="95"/>
      <c r="AG48" s="95"/>
      <c r="AH48" s="95"/>
      <c r="AI48" s="95"/>
      <c r="AJ48" s="95"/>
      <c r="AK48" s="95"/>
      <c r="AL48" s="95"/>
      <c r="AM48" s="95"/>
      <c r="AN48" s="95"/>
      <c r="AO48" s="95"/>
      <c r="AP48" s="95"/>
      <c r="AQ48" s="95"/>
      <c r="AR48" s="95"/>
      <c r="AS48" s="95"/>
      <c r="AT48" s="95"/>
      <c r="AU48" s="95"/>
      <c r="AV48" s="95"/>
      <c r="AW48" s="95"/>
      <c r="AX48" s="95"/>
      <c r="AY48" s="95"/>
      <c r="AZ48" s="96"/>
      <c r="BA48" s="40"/>
      <c r="BB48" s="70"/>
    </row>
    <row r="49" spans="1:54" ht="21" customHeight="1">
      <c r="A49" s="130" t="s">
        <v>189</v>
      </c>
      <c r="B49" s="131"/>
      <c r="C49" s="131"/>
      <c r="D49" s="131"/>
      <c r="E49" s="131"/>
      <c r="F49" s="131"/>
      <c r="G49" s="131"/>
      <c r="H49" s="132"/>
      <c r="I49" s="133" t="s">
        <v>199</v>
      </c>
      <c r="J49" s="134"/>
      <c r="K49" s="134"/>
      <c r="L49" s="134"/>
      <c r="M49" s="134"/>
      <c r="N49" s="134"/>
      <c r="O49" s="134"/>
      <c r="P49" s="134"/>
      <c r="Q49" s="134"/>
      <c r="R49" s="134"/>
      <c r="S49" s="134"/>
      <c r="T49" s="134"/>
      <c r="U49" s="134"/>
      <c r="V49" s="134"/>
      <c r="W49" s="134"/>
      <c r="X49" s="134"/>
      <c r="Y49" s="134"/>
      <c r="Z49" s="134"/>
      <c r="AA49" s="134"/>
      <c r="AB49" s="134"/>
      <c r="AC49" s="134"/>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6"/>
      <c r="BA49" s="40"/>
      <c r="BB49" s="70"/>
    </row>
    <row r="50" spans="1:54" ht="34.5" customHeight="1">
      <c r="A50" s="144" t="s">
        <v>193</v>
      </c>
      <c r="B50" s="145"/>
      <c r="C50" s="145"/>
      <c r="D50" s="145"/>
      <c r="E50" s="145"/>
      <c r="F50" s="145"/>
      <c r="G50" s="145"/>
      <c r="H50" s="146"/>
      <c r="I50" s="147"/>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9"/>
      <c r="BA50" s="40"/>
      <c r="BB50" s="70"/>
    </row>
    <row r="51" spans="1:54" ht="24.6" customHeight="1">
      <c r="A51" s="137" t="s">
        <v>191</v>
      </c>
      <c r="B51" s="131"/>
      <c r="C51" s="131"/>
      <c r="D51" s="131"/>
      <c r="E51" s="131"/>
      <c r="F51" s="131"/>
      <c r="G51" s="131"/>
      <c r="H51" s="132"/>
      <c r="I51" s="138" t="s">
        <v>336</v>
      </c>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40"/>
      <c r="BA51" s="40"/>
      <c r="BB51" s="70"/>
    </row>
    <row r="52" spans="1:54" ht="21" customHeight="1">
      <c r="A52" s="150" t="s">
        <v>192</v>
      </c>
      <c r="B52" s="151"/>
      <c r="C52" s="151"/>
      <c r="D52" s="151"/>
      <c r="E52" s="151"/>
      <c r="F52" s="151"/>
      <c r="G52" s="151"/>
      <c r="H52" s="152"/>
      <c r="I52" s="141" t="s">
        <v>156</v>
      </c>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3"/>
      <c r="BA52" s="40"/>
      <c r="BB52" s="70"/>
    </row>
    <row r="53" spans="1:54" ht="3.6" hidden="1" customHeight="1">
      <c r="A53" s="202" t="s">
        <v>552</v>
      </c>
      <c r="B53" s="203"/>
      <c r="C53" s="203"/>
      <c r="D53" s="203"/>
      <c r="E53" s="203"/>
      <c r="F53" s="203"/>
      <c r="G53" s="203"/>
      <c r="H53" s="204"/>
      <c r="I53" s="138" t="s">
        <v>199</v>
      </c>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40"/>
      <c r="BA53" s="40"/>
      <c r="BB53" s="70"/>
    </row>
    <row r="54" spans="1:54" ht="3.6" hidden="1" customHeight="1">
      <c r="A54" s="150" t="s">
        <v>553</v>
      </c>
      <c r="B54" s="151"/>
      <c r="C54" s="151"/>
      <c r="D54" s="151"/>
      <c r="E54" s="151"/>
      <c r="F54" s="151"/>
      <c r="G54" s="151"/>
      <c r="H54" s="152"/>
      <c r="I54" s="141"/>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3"/>
      <c r="BA54" s="40"/>
      <c r="BB54" s="70"/>
    </row>
    <row r="55" spans="1:54" ht="53.25" customHeight="1">
      <c r="A55" s="107" t="s">
        <v>184</v>
      </c>
      <c r="B55" s="107"/>
      <c r="C55" s="107"/>
      <c r="D55" s="107"/>
      <c r="E55" s="107"/>
      <c r="F55" s="107"/>
      <c r="G55" s="107"/>
      <c r="H55" s="107"/>
      <c r="I55" s="207"/>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9"/>
      <c r="BA55" s="40"/>
      <c r="BB55" s="70"/>
    </row>
    <row r="56" spans="1:54" ht="12.6" customHeight="1">
      <c r="A56" s="102" t="s">
        <v>18</v>
      </c>
      <c r="B56" s="102"/>
      <c r="C56" s="102"/>
      <c r="D56" s="102"/>
      <c r="E56" s="102"/>
      <c r="F56" s="102"/>
      <c r="G56" s="102"/>
      <c r="H56" s="102"/>
      <c r="I56" s="210"/>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2"/>
      <c r="BA56" s="40"/>
      <c r="BB56" s="70"/>
    </row>
    <row r="57" spans="1:54" ht="21" customHeight="1">
      <c r="A57" s="102"/>
      <c r="B57" s="102"/>
      <c r="C57" s="102"/>
      <c r="D57" s="102"/>
      <c r="E57" s="102"/>
      <c r="F57" s="102"/>
      <c r="G57" s="102"/>
      <c r="H57" s="102"/>
      <c r="I57" s="213"/>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5"/>
      <c r="BA57" s="40"/>
      <c r="BB57" s="70"/>
    </row>
    <row r="58" spans="1:54" ht="18" customHeight="1">
      <c r="A58" s="102"/>
      <c r="B58" s="102"/>
      <c r="C58" s="102"/>
      <c r="D58" s="102"/>
      <c r="E58" s="102"/>
      <c r="F58" s="102"/>
      <c r="G58" s="102"/>
      <c r="H58" s="102"/>
      <c r="I58" s="216"/>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8"/>
      <c r="BA58" s="40"/>
      <c r="BB58" s="70"/>
    </row>
    <row r="59" spans="1:54">
      <c r="A59" s="40"/>
      <c r="B59" s="40"/>
      <c r="C59" s="40"/>
      <c r="D59" s="40"/>
      <c r="E59" s="40"/>
      <c r="F59" s="40"/>
      <c r="G59" s="40"/>
      <c r="H59" s="40"/>
      <c r="I59" s="47" t="s">
        <v>349</v>
      </c>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70"/>
    </row>
    <row r="60" spans="1:54">
      <c r="A60" s="40"/>
      <c r="B60" s="40"/>
      <c r="C60" s="40"/>
      <c r="D60" s="40"/>
      <c r="E60" s="40"/>
      <c r="F60" s="40"/>
      <c r="G60" s="40"/>
      <c r="H60" s="40"/>
      <c r="I60" s="47" t="s">
        <v>357</v>
      </c>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70"/>
    </row>
    <row r="61" spans="1:54" ht="29.25" customHeight="1">
      <c r="A61" s="107" t="s">
        <v>188</v>
      </c>
      <c r="B61" s="107"/>
      <c r="C61" s="107"/>
      <c r="D61" s="107"/>
      <c r="E61" s="107"/>
      <c r="F61" s="107"/>
      <c r="G61" s="107"/>
      <c r="H61" s="107"/>
      <c r="I61" s="163"/>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83"/>
      <c r="BA61" s="40"/>
      <c r="BB61" s="70"/>
    </row>
    <row r="62" spans="1:54" ht="47.25" customHeight="1">
      <c r="A62" s="107"/>
      <c r="B62" s="107"/>
      <c r="C62" s="107"/>
      <c r="D62" s="107"/>
      <c r="E62" s="107"/>
      <c r="F62" s="107"/>
      <c r="G62" s="107"/>
      <c r="H62" s="107"/>
      <c r="I62" s="179"/>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205"/>
      <c r="BA62" s="40"/>
      <c r="BB62" s="70"/>
    </row>
    <row r="63" spans="1:54" ht="33.75" customHeight="1">
      <c r="A63" s="107"/>
      <c r="B63" s="107"/>
      <c r="C63" s="107"/>
      <c r="D63" s="107"/>
      <c r="E63" s="107"/>
      <c r="F63" s="107"/>
      <c r="G63" s="107"/>
      <c r="H63" s="107"/>
      <c r="I63" s="167"/>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84"/>
      <c r="BA63" s="40"/>
      <c r="BB63" s="70"/>
    </row>
    <row r="64" spans="1:54">
      <c r="A64" s="40"/>
      <c r="B64" s="40"/>
      <c r="C64" s="40"/>
      <c r="D64" s="40"/>
      <c r="E64" s="40"/>
      <c r="F64" s="40"/>
      <c r="G64" s="40"/>
      <c r="H64" s="40"/>
      <c r="I64" s="50" t="s">
        <v>161</v>
      </c>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70"/>
    </row>
    <row r="65" spans="1:54" ht="14.25" customHeight="1">
      <c r="A65" s="40"/>
      <c r="B65" s="40"/>
      <c r="C65" s="40"/>
      <c r="D65" s="40"/>
      <c r="E65" s="40"/>
      <c r="F65" s="40"/>
      <c r="G65" s="40"/>
      <c r="H65" s="40"/>
      <c r="I65" s="120" t="s">
        <v>371</v>
      </c>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40"/>
      <c r="BB65" s="70"/>
    </row>
    <row r="66" spans="1:54" ht="14.25" customHeight="1">
      <c r="A66" s="40"/>
      <c r="B66" s="40"/>
      <c r="C66" s="40"/>
      <c r="D66" s="40"/>
      <c r="E66" s="40"/>
      <c r="F66" s="40"/>
      <c r="G66" s="40"/>
      <c r="H66" s="4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40"/>
      <c r="BB66" s="70"/>
    </row>
    <row r="67" spans="1:54" ht="14.25" customHeight="1">
      <c r="A67" s="40"/>
      <c r="B67" s="40"/>
      <c r="C67" s="40"/>
      <c r="D67" s="40"/>
      <c r="E67" s="40"/>
      <c r="F67" s="40"/>
      <c r="G67" s="40"/>
      <c r="H67" s="4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40"/>
      <c r="BB67" s="70"/>
    </row>
    <row r="68" spans="1:54" ht="14.25" customHeight="1">
      <c r="A68" s="40"/>
      <c r="B68" s="40"/>
      <c r="C68" s="40"/>
      <c r="D68" s="40"/>
      <c r="E68" s="40"/>
      <c r="F68" s="40"/>
      <c r="G68" s="40"/>
      <c r="H68" s="4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40"/>
      <c r="BB68" s="70"/>
    </row>
    <row r="69" spans="1:54" ht="14.25" customHeight="1">
      <c r="A69" s="40"/>
      <c r="B69" s="40"/>
      <c r="C69" s="40"/>
      <c r="D69" s="40"/>
      <c r="E69" s="40"/>
      <c r="F69" s="40"/>
      <c r="G69" s="40"/>
      <c r="H69" s="4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40"/>
      <c r="BB69" s="70"/>
    </row>
    <row r="70" spans="1:54" ht="14.25" customHeight="1">
      <c r="A70" s="40"/>
      <c r="B70" s="40"/>
      <c r="C70" s="40"/>
      <c r="D70" s="40"/>
      <c r="E70" s="40"/>
      <c r="F70" s="40"/>
      <c r="G70" s="40"/>
      <c r="H70" s="4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40"/>
      <c r="BB70" s="70"/>
    </row>
    <row r="71" spans="1:54" ht="54" customHeight="1">
      <c r="A71" s="107" t="s">
        <v>187</v>
      </c>
      <c r="B71" s="107"/>
      <c r="C71" s="107"/>
      <c r="D71" s="107"/>
      <c r="E71" s="107"/>
      <c r="F71" s="107"/>
      <c r="G71" s="107"/>
      <c r="H71" s="107"/>
      <c r="I71" s="163"/>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83"/>
      <c r="BA71" s="40"/>
      <c r="BB71" s="70"/>
    </row>
    <row r="72" spans="1:54" ht="51" customHeight="1">
      <c r="A72" s="107"/>
      <c r="B72" s="107"/>
      <c r="C72" s="107"/>
      <c r="D72" s="107"/>
      <c r="E72" s="107"/>
      <c r="F72" s="107"/>
      <c r="G72" s="107"/>
      <c r="H72" s="107"/>
      <c r="I72" s="179"/>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205"/>
      <c r="BA72" s="40"/>
      <c r="BB72" s="70"/>
    </row>
    <row r="73" spans="1:54" ht="44.25" customHeight="1">
      <c r="A73" s="107"/>
      <c r="B73" s="107"/>
      <c r="C73" s="107"/>
      <c r="D73" s="107"/>
      <c r="E73" s="107"/>
      <c r="F73" s="107"/>
      <c r="G73" s="107"/>
      <c r="H73" s="107"/>
      <c r="I73" s="167"/>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84"/>
      <c r="BA73" s="40"/>
      <c r="BB73" s="70"/>
    </row>
    <row r="74" spans="1:54" ht="18" customHeight="1">
      <c r="A74" s="40"/>
      <c r="B74" s="40"/>
      <c r="C74" s="40"/>
      <c r="D74" s="40"/>
      <c r="E74" s="40"/>
      <c r="F74" s="40"/>
      <c r="G74" s="40"/>
      <c r="H74" s="40"/>
      <c r="I74" s="50" t="s">
        <v>19</v>
      </c>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70"/>
    </row>
    <row r="75" spans="1:54" ht="11.25" customHeight="1">
      <c r="A75" s="40"/>
      <c r="B75" s="40"/>
      <c r="C75" s="40"/>
      <c r="D75" s="40"/>
      <c r="E75" s="40"/>
      <c r="F75" s="40"/>
      <c r="G75" s="40"/>
      <c r="H75" s="40"/>
      <c r="I75" s="120" t="s">
        <v>358</v>
      </c>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40"/>
      <c r="BB75" s="70"/>
    </row>
    <row r="76" spans="1:54" ht="11.25" customHeight="1">
      <c r="A76" s="40"/>
      <c r="B76" s="40"/>
      <c r="C76" s="40"/>
      <c r="D76" s="40"/>
      <c r="E76" s="40"/>
      <c r="F76" s="40"/>
      <c r="G76" s="40"/>
      <c r="H76" s="4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40"/>
      <c r="BB76" s="70"/>
    </row>
    <row r="77" spans="1:54" ht="11.25" customHeight="1">
      <c r="A77" s="40"/>
      <c r="B77" s="40"/>
      <c r="C77" s="40"/>
      <c r="D77" s="40"/>
      <c r="E77" s="40"/>
      <c r="F77" s="40"/>
      <c r="G77" s="40"/>
      <c r="H77" s="4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40"/>
      <c r="BB77" s="70"/>
    </row>
    <row r="78" spans="1:54" ht="16.5" customHeight="1">
      <c r="A78" s="40"/>
      <c r="B78" s="40"/>
      <c r="C78" s="40"/>
      <c r="D78" s="40"/>
      <c r="E78" s="40"/>
      <c r="F78" s="40"/>
      <c r="G78" s="40"/>
      <c r="H78" s="4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40"/>
      <c r="BB78" s="70"/>
    </row>
    <row r="79" spans="1:54" ht="56.25" customHeight="1">
      <c r="A79" s="206" t="s">
        <v>186</v>
      </c>
      <c r="B79" s="124"/>
      <c r="C79" s="124"/>
      <c r="D79" s="124"/>
      <c r="E79" s="124"/>
      <c r="F79" s="124"/>
      <c r="G79" s="124"/>
      <c r="H79" s="124"/>
      <c r="I79" s="163"/>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4"/>
      <c r="AZ79" s="183"/>
      <c r="BA79" s="40"/>
      <c r="BB79" s="70"/>
    </row>
    <row r="80" spans="1:54" ht="51.75" customHeight="1">
      <c r="A80" s="124"/>
      <c r="B80" s="124"/>
      <c r="C80" s="124"/>
      <c r="D80" s="124"/>
      <c r="E80" s="124"/>
      <c r="F80" s="124"/>
      <c r="G80" s="124"/>
      <c r="H80" s="124"/>
      <c r="I80" s="179"/>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205"/>
      <c r="BA80" s="40"/>
      <c r="BB80" s="70"/>
    </row>
    <row r="81" spans="1:54" ht="74.25" customHeight="1">
      <c r="A81" s="124"/>
      <c r="B81" s="124"/>
      <c r="C81" s="124"/>
      <c r="D81" s="124"/>
      <c r="E81" s="124"/>
      <c r="F81" s="124"/>
      <c r="G81" s="124"/>
      <c r="H81" s="124"/>
      <c r="I81" s="167"/>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84"/>
      <c r="BA81" s="40"/>
      <c r="BB81" s="70"/>
    </row>
    <row r="82" spans="1:54" ht="12.75" customHeight="1">
      <c r="A82" s="40"/>
      <c r="B82" s="40"/>
      <c r="C82" s="40"/>
      <c r="D82" s="40"/>
      <c r="E82" s="40"/>
      <c r="F82" s="40"/>
      <c r="G82" s="40"/>
      <c r="H82" s="40"/>
      <c r="I82" s="120" t="s">
        <v>525</v>
      </c>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73"/>
      <c r="BB82" s="70"/>
    </row>
    <row r="83" spans="1:54">
      <c r="A83" s="40"/>
      <c r="B83" s="40"/>
      <c r="C83" s="40"/>
      <c r="D83" s="40"/>
      <c r="E83" s="40"/>
      <c r="F83" s="40"/>
      <c r="G83" s="40"/>
      <c r="H83" s="4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73"/>
      <c r="BB83" s="70"/>
    </row>
    <row r="84" spans="1:54">
      <c r="A84" s="40"/>
      <c r="B84" s="40"/>
      <c r="C84" s="40"/>
      <c r="D84" s="40"/>
      <c r="E84" s="40"/>
      <c r="F84" s="40"/>
      <c r="G84" s="40"/>
      <c r="H84" s="4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73"/>
      <c r="BB84" s="70"/>
    </row>
    <row r="85" spans="1:54" ht="204.75" customHeight="1">
      <c r="A85" s="196" t="s">
        <v>556</v>
      </c>
      <c r="B85" s="197"/>
      <c r="C85" s="197"/>
      <c r="D85" s="197"/>
      <c r="E85" s="197"/>
      <c r="F85" s="197"/>
      <c r="G85" s="197"/>
      <c r="H85" s="198"/>
      <c r="I85" s="190"/>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192"/>
      <c r="BA85" s="40"/>
      <c r="BB85" s="70"/>
    </row>
    <row r="86" spans="1:54" ht="225" customHeight="1">
      <c r="A86" s="199"/>
      <c r="B86" s="200"/>
      <c r="C86" s="200"/>
      <c r="D86" s="200"/>
      <c r="E86" s="200"/>
      <c r="F86" s="200"/>
      <c r="G86" s="200"/>
      <c r="H86" s="201"/>
      <c r="I86" s="193"/>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5"/>
      <c r="BA86" s="40"/>
      <c r="BB86" s="70"/>
    </row>
    <row r="87" spans="1:54" ht="33" customHeight="1">
      <c r="A87" s="40"/>
      <c r="B87" s="40"/>
      <c r="C87" s="40"/>
      <c r="D87" s="40"/>
      <c r="E87" s="40"/>
      <c r="F87" s="40"/>
      <c r="G87" s="40"/>
      <c r="H87" s="40"/>
      <c r="I87" s="189" t="s">
        <v>547</v>
      </c>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40"/>
      <c r="BB87" s="70"/>
    </row>
    <row r="88" spans="1:54" ht="24.75" customHeight="1">
      <c r="A88" s="51" t="s">
        <v>209</v>
      </c>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0"/>
      <c r="BB88" s="70"/>
    </row>
    <row r="89" spans="1:54" ht="33" customHeight="1">
      <c r="A89" s="171" t="s">
        <v>157</v>
      </c>
      <c r="B89" s="171"/>
      <c r="C89" s="171"/>
      <c r="D89" s="171"/>
      <c r="E89" s="171"/>
      <c r="F89" s="171"/>
      <c r="G89" s="171"/>
      <c r="H89" s="171"/>
      <c r="I89" s="163"/>
      <c r="J89" s="164"/>
      <c r="K89" s="164"/>
      <c r="L89" s="164"/>
      <c r="M89" s="164"/>
      <c r="N89" s="164"/>
      <c r="O89" s="164"/>
      <c r="P89" s="164"/>
      <c r="Q89" s="164"/>
      <c r="R89" s="164"/>
      <c r="S89" s="164"/>
      <c r="T89" s="164"/>
      <c r="U89" s="164"/>
      <c r="V89" s="164"/>
      <c r="W89" s="164"/>
      <c r="X89" s="164"/>
      <c r="Y89" s="164"/>
      <c r="Z89" s="164"/>
      <c r="AA89" s="164"/>
      <c r="AB89" s="164"/>
      <c r="AC89" s="164"/>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166"/>
      <c r="BA89" s="40"/>
      <c r="BB89" s="70"/>
    </row>
    <row r="90" spans="1:54" ht="33" customHeight="1">
      <c r="A90" s="171"/>
      <c r="B90" s="171"/>
      <c r="C90" s="171"/>
      <c r="D90" s="171"/>
      <c r="E90" s="171"/>
      <c r="F90" s="171"/>
      <c r="G90" s="171"/>
      <c r="H90" s="171"/>
      <c r="I90" s="167"/>
      <c r="J90" s="168"/>
      <c r="K90" s="168"/>
      <c r="L90" s="168"/>
      <c r="M90" s="168"/>
      <c r="N90" s="168"/>
      <c r="O90" s="168"/>
      <c r="P90" s="168"/>
      <c r="Q90" s="168"/>
      <c r="R90" s="168"/>
      <c r="S90" s="168"/>
      <c r="T90" s="168"/>
      <c r="U90" s="168"/>
      <c r="V90" s="168"/>
      <c r="W90" s="168"/>
      <c r="X90" s="168"/>
      <c r="Y90" s="168"/>
      <c r="Z90" s="168"/>
      <c r="AA90" s="168"/>
      <c r="AB90" s="168"/>
      <c r="AC90" s="168"/>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70"/>
      <c r="BA90" s="40"/>
      <c r="BB90" s="70"/>
    </row>
    <row r="91" spans="1:54" ht="33" customHeight="1">
      <c r="A91" s="171" t="s">
        <v>158</v>
      </c>
      <c r="B91" s="171"/>
      <c r="C91" s="171"/>
      <c r="D91" s="171"/>
      <c r="E91" s="171"/>
      <c r="F91" s="171"/>
      <c r="G91" s="171"/>
      <c r="H91" s="171"/>
      <c r="I91" s="163"/>
      <c r="J91" s="164"/>
      <c r="K91" s="164"/>
      <c r="L91" s="164"/>
      <c r="M91" s="164"/>
      <c r="N91" s="164"/>
      <c r="O91" s="164"/>
      <c r="P91" s="164"/>
      <c r="Q91" s="164"/>
      <c r="R91" s="164"/>
      <c r="S91" s="164"/>
      <c r="T91" s="164"/>
      <c r="U91" s="164"/>
      <c r="V91" s="164"/>
      <c r="W91" s="164"/>
      <c r="X91" s="164"/>
      <c r="Y91" s="164"/>
      <c r="Z91" s="164"/>
      <c r="AA91" s="164"/>
      <c r="AB91" s="164"/>
      <c r="AC91" s="164"/>
      <c r="AD91" s="165"/>
      <c r="AE91" s="165"/>
      <c r="AF91" s="165"/>
      <c r="AG91" s="165"/>
      <c r="AH91" s="165"/>
      <c r="AI91" s="165"/>
      <c r="AJ91" s="165"/>
      <c r="AK91" s="165"/>
      <c r="AL91" s="165"/>
      <c r="AM91" s="165"/>
      <c r="AN91" s="165"/>
      <c r="AO91" s="165"/>
      <c r="AP91" s="165"/>
      <c r="AQ91" s="165"/>
      <c r="AR91" s="165"/>
      <c r="AS91" s="165"/>
      <c r="AT91" s="165"/>
      <c r="AU91" s="165"/>
      <c r="AV91" s="165"/>
      <c r="AW91" s="165"/>
      <c r="AX91" s="165"/>
      <c r="AY91" s="165"/>
      <c r="AZ91" s="166"/>
      <c r="BA91" s="40"/>
      <c r="BB91" s="70"/>
    </row>
    <row r="92" spans="1:54" ht="33" customHeight="1">
      <c r="A92" s="171"/>
      <c r="B92" s="171"/>
      <c r="C92" s="171"/>
      <c r="D92" s="171"/>
      <c r="E92" s="171"/>
      <c r="F92" s="171"/>
      <c r="G92" s="171"/>
      <c r="H92" s="171"/>
      <c r="I92" s="167"/>
      <c r="J92" s="168"/>
      <c r="K92" s="168"/>
      <c r="L92" s="168"/>
      <c r="M92" s="168"/>
      <c r="N92" s="168"/>
      <c r="O92" s="168"/>
      <c r="P92" s="168"/>
      <c r="Q92" s="168"/>
      <c r="R92" s="168"/>
      <c r="S92" s="168"/>
      <c r="T92" s="168"/>
      <c r="U92" s="168"/>
      <c r="V92" s="168"/>
      <c r="W92" s="168"/>
      <c r="X92" s="168"/>
      <c r="Y92" s="168"/>
      <c r="Z92" s="168"/>
      <c r="AA92" s="168"/>
      <c r="AB92" s="168"/>
      <c r="AC92" s="168"/>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70"/>
      <c r="BA92" s="40"/>
      <c r="BB92" s="70"/>
    </row>
    <row r="93" spans="1:54" ht="33" customHeight="1">
      <c r="A93" s="171" t="s">
        <v>159</v>
      </c>
      <c r="B93" s="171"/>
      <c r="C93" s="171"/>
      <c r="D93" s="171"/>
      <c r="E93" s="171"/>
      <c r="F93" s="171"/>
      <c r="G93" s="171"/>
      <c r="H93" s="171"/>
      <c r="I93" s="163"/>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c r="AQ93" s="164"/>
      <c r="AR93" s="164"/>
      <c r="AS93" s="164"/>
      <c r="AT93" s="164"/>
      <c r="AU93" s="164"/>
      <c r="AV93" s="164"/>
      <c r="AW93" s="164"/>
      <c r="AX93" s="164"/>
      <c r="AY93" s="164"/>
      <c r="AZ93" s="183"/>
      <c r="BA93" s="40"/>
      <c r="BB93" s="70"/>
    </row>
    <row r="94" spans="1:54" ht="33" customHeight="1">
      <c r="A94" s="171"/>
      <c r="B94" s="171"/>
      <c r="C94" s="171"/>
      <c r="D94" s="171"/>
      <c r="E94" s="171"/>
      <c r="F94" s="171"/>
      <c r="G94" s="171"/>
      <c r="H94" s="171"/>
      <c r="I94" s="167"/>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84"/>
      <c r="BA94" s="40"/>
      <c r="BB94" s="70"/>
    </row>
    <row r="95" spans="1:54" ht="21" customHeight="1">
      <c r="A95" s="171" t="s">
        <v>160</v>
      </c>
      <c r="B95" s="171"/>
      <c r="C95" s="171"/>
      <c r="D95" s="171"/>
      <c r="E95" s="171"/>
      <c r="F95" s="171"/>
      <c r="G95" s="171"/>
      <c r="H95" s="171"/>
      <c r="I95" s="163"/>
      <c r="J95" s="164"/>
      <c r="K95" s="164"/>
      <c r="L95" s="164"/>
      <c r="M95" s="164"/>
      <c r="N95" s="164"/>
      <c r="O95" s="164"/>
      <c r="P95" s="164"/>
      <c r="Q95" s="164"/>
      <c r="R95" s="164"/>
      <c r="S95" s="164"/>
      <c r="T95" s="164"/>
      <c r="U95" s="164"/>
      <c r="V95" s="164"/>
      <c r="W95" s="164"/>
      <c r="X95" s="164"/>
      <c r="Y95" s="164"/>
      <c r="Z95" s="164"/>
      <c r="AA95" s="164"/>
      <c r="AB95" s="164"/>
      <c r="AC95" s="164"/>
      <c r="AD95" s="165"/>
      <c r="AE95" s="165"/>
      <c r="AF95" s="165"/>
      <c r="AG95" s="165"/>
      <c r="AH95" s="165"/>
      <c r="AI95" s="165"/>
      <c r="AJ95" s="165"/>
      <c r="AK95" s="165"/>
      <c r="AL95" s="165"/>
      <c r="AM95" s="165"/>
      <c r="AN95" s="165"/>
      <c r="AO95" s="165"/>
      <c r="AP95" s="165"/>
      <c r="AQ95" s="165"/>
      <c r="AR95" s="165"/>
      <c r="AS95" s="165"/>
      <c r="AT95" s="165"/>
      <c r="AU95" s="165"/>
      <c r="AV95" s="165"/>
      <c r="AW95" s="165"/>
      <c r="AX95" s="165"/>
      <c r="AY95" s="165"/>
      <c r="AZ95" s="166"/>
      <c r="BA95" s="40"/>
      <c r="BB95" s="70"/>
    </row>
    <row r="96" spans="1:54" ht="63.75" customHeight="1">
      <c r="A96" s="171"/>
      <c r="B96" s="171"/>
      <c r="C96" s="171"/>
      <c r="D96" s="171"/>
      <c r="E96" s="171"/>
      <c r="F96" s="171"/>
      <c r="G96" s="171"/>
      <c r="H96" s="171"/>
      <c r="I96" s="167"/>
      <c r="J96" s="168"/>
      <c r="K96" s="168"/>
      <c r="L96" s="168"/>
      <c r="M96" s="168"/>
      <c r="N96" s="168"/>
      <c r="O96" s="168"/>
      <c r="P96" s="168"/>
      <c r="Q96" s="168"/>
      <c r="R96" s="168"/>
      <c r="S96" s="168"/>
      <c r="T96" s="168"/>
      <c r="U96" s="168"/>
      <c r="V96" s="168"/>
      <c r="W96" s="168"/>
      <c r="X96" s="168"/>
      <c r="Y96" s="168"/>
      <c r="Z96" s="168"/>
      <c r="AA96" s="168"/>
      <c r="AB96" s="168"/>
      <c r="AC96" s="168"/>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70"/>
      <c r="BA96" s="40"/>
      <c r="BB96" s="70"/>
    </row>
    <row r="97" spans="1:54" ht="29.25" customHeight="1">
      <c r="A97" s="40"/>
      <c r="B97" s="40"/>
      <c r="C97" s="40"/>
      <c r="D97" s="40"/>
      <c r="E97" s="40"/>
      <c r="F97" s="40"/>
      <c r="G97" s="40"/>
      <c r="H97" s="40"/>
      <c r="I97" s="185" t="s">
        <v>356</v>
      </c>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40"/>
      <c r="BB97" s="70"/>
    </row>
    <row r="98" spans="1:54" ht="16.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70"/>
    </row>
    <row r="99" spans="1:54">
      <c r="A99" s="57" t="s">
        <v>350</v>
      </c>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70"/>
    </row>
    <row r="100" spans="1:54">
      <c r="A100" s="58" t="s">
        <v>20</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70"/>
    </row>
    <row r="101" spans="1:54" ht="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70"/>
    </row>
    <row r="102" spans="1:54" ht="12"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70"/>
    </row>
    <row r="103" spans="1:54" ht="18.75" customHeight="1">
      <c r="A103" s="178" t="s">
        <v>351</v>
      </c>
      <c r="B103" s="178"/>
      <c r="C103" s="178"/>
      <c r="D103" s="178"/>
      <c r="E103" s="178"/>
      <c r="F103" s="178"/>
      <c r="G103" s="178"/>
      <c r="H103" s="178"/>
      <c r="I103" s="163"/>
      <c r="J103" s="164"/>
      <c r="K103" s="164"/>
      <c r="L103" s="164"/>
      <c r="M103" s="164"/>
      <c r="N103" s="164"/>
      <c r="O103" s="164"/>
      <c r="P103" s="164"/>
      <c r="Q103" s="164"/>
      <c r="R103" s="164"/>
      <c r="S103" s="164"/>
      <c r="T103" s="164"/>
      <c r="U103" s="164"/>
      <c r="V103" s="164"/>
      <c r="W103" s="164"/>
      <c r="X103" s="164"/>
      <c r="Y103" s="164"/>
      <c r="Z103" s="164"/>
      <c r="AA103" s="164"/>
      <c r="AB103" s="164"/>
      <c r="AC103" s="164"/>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c r="AY103" s="165"/>
      <c r="AZ103" s="166"/>
      <c r="BA103" s="40"/>
      <c r="BB103" s="70"/>
    </row>
    <row r="104" spans="1:54" ht="18.75" customHeight="1">
      <c r="A104" s="178"/>
      <c r="B104" s="178"/>
      <c r="C104" s="178"/>
      <c r="D104" s="178"/>
      <c r="E104" s="178"/>
      <c r="F104" s="178"/>
      <c r="G104" s="178"/>
      <c r="H104" s="178"/>
      <c r="I104" s="179"/>
      <c r="J104" s="180"/>
      <c r="K104" s="180"/>
      <c r="L104" s="180"/>
      <c r="M104" s="180"/>
      <c r="N104" s="180"/>
      <c r="O104" s="180"/>
      <c r="P104" s="180"/>
      <c r="Q104" s="180"/>
      <c r="R104" s="180"/>
      <c r="S104" s="180"/>
      <c r="T104" s="180"/>
      <c r="U104" s="180"/>
      <c r="V104" s="180"/>
      <c r="W104" s="180"/>
      <c r="X104" s="180"/>
      <c r="Y104" s="180"/>
      <c r="Z104" s="180"/>
      <c r="AA104" s="180"/>
      <c r="AB104" s="180"/>
      <c r="AC104" s="180"/>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2"/>
      <c r="BA104" s="40"/>
      <c r="BB104" s="70"/>
    </row>
    <row r="105" spans="1:54" ht="18.75" customHeight="1">
      <c r="A105" s="178"/>
      <c r="B105" s="178"/>
      <c r="C105" s="178"/>
      <c r="D105" s="178"/>
      <c r="E105" s="178"/>
      <c r="F105" s="178"/>
      <c r="G105" s="178"/>
      <c r="H105" s="178"/>
      <c r="I105" s="167"/>
      <c r="J105" s="168"/>
      <c r="K105" s="168"/>
      <c r="L105" s="168"/>
      <c r="M105" s="168"/>
      <c r="N105" s="168"/>
      <c r="O105" s="168"/>
      <c r="P105" s="168"/>
      <c r="Q105" s="168"/>
      <c r="R105" s="168"/>
      <c r="S105" s="168"/>
      <c r="T105" s="168"/>
      <c r="U105" s="168"/>
      <c r="V105" s="168"/>
      <c r="W105" s="168"/>
      <c r="X105" s="168"/>
      <c r="Y105" s="168"/>
      <c r="Z105" s="168"/>
      <c r="AA105" s="168"/>
      <c r="AB105" s="168"/>
      <c r="AC105" s="168"/>
      <c r="AD105" s="169"/>
      <c r="AE105" s="169"/>
      <c r="AF105" s="169"/>
      <c r="AG105" s="169"/>
      <c r="AH105" s="169"/>
      <c r="AI105" s="169"/>
      <c r="AJ105" s="169"/>
      <c r="AK105" s="169"/>
      <c r="AL105" s="169"/>
      <c r="AM105" s="169"/>
      <c r="AN105" s="169"/>
      <c r="AO105" s="169"/>
      <c r="AP105" s="169"/>
      <c r="AQ105" s="169"/>
      <c r="AR105" s="169"/>
      <c r="AS105" s="169"/>
      <c r="AT105" s="169"/>
      <c r="AU105" s="169"/>
      <c r="AV105" s="169"/>
      <c r="AW105" s="169"/>
      <c r="AX105" s="169"/>
      <c r="AY105" s="169"/>
      <c r="AZ105" s="170"/>
      <c r="BA105" s="40"/>
      <c r="BB105" s="70"/>
    </row>
    <row r="106" spans="1:54" ht="14.25" customHeight="1">
      <c r="A106" s="40"/>
      <c r="B106" s="40"/>
      <c r="C106" s="40"/>
      <c r="D106" s="40"/>
      <c r="E106" s="40"/>
      <c r="F106" s="40"/>
      <c r="G106" s="40"/>
      <c r="H106" s="40"/>
      <c r="I106" s="47" t="s">
        <v>22</v>
      </c>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70"/>
    </row>
    <row r="107" spans="1:54">
      <c r="A107" s="40"/>
      <c r="B107" s="40"/>
      <c r="C107" s="40"/>
      <c r="D107" s="40"/>
      <c r="E107" s="40"/>
      <c r="F107" s="40"/>
      <c r="G107" s="40"/>
      <c r="H107" s="40"/>
      <c r="I107" s="47" t="s">
        <v>21</v>
      </c>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70"/>
    </row>
    <row r="108" spans="1:54">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70"/>
    </row>
    <row r="109" spans="1:54" ht="21.75" customHeight="1">
      <c r="A109" s="51" t="s">
        <v>352</v>
      </c>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0"/>
      <c r="BB109" s="70"/>
    </row>
    <row r="110" spans="1:54" ht="13.5" customHeight="1">
      <c r="A110" s="40"/>
      <c r="B110" s="40"/>
      <c r="C110" s="40"/>
      <c r="D110" s="40"/>
      <c r="E110" s="40"/>
      <c r="F110" s="40"/>
      <c r="G110" s="40"/>
      <c r="H110" s="40"/>
      <c r="I110" s="172" t="s">
        <v>372</v>
      </c>
      <c r="J110" s="172"/>
      <c r="K110" s="172"/>
      <c r="L110" s="172"/>
      <c r="M110" s="172"/>
      <c r="N110" s="172"/>
      <c r="O110" s="172"/>
      <c r="P110" s="172"/>
      <c r="Q110" s="172"/>
      <c r="R110" s="172"/>
      <c r="S110" s="172"/>
      <c r="T110" s="172"/>
      <c r="U110" s="172"/>
      <c r="V110" s="172"/>
      <c r="W110" s="172"/>
      <c r="X110" s="172"/>
      <c r="Y110" s="172"/>
      <c r="Z110" s="172"/>
      <c r="AA110" s="172"/>
      <c r="AB110" s="172"/>
      <c r="AC110" s="172"/>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40"/>
      <c r="BB110" s="70"/>
    </row>
    <row r="111" spans="1:54">
      <c r="A111" s="40"/>
      <c r="B111" s="40"/>
      <c r="C111" s="40"/>
      <c r="D111" s="40"/>
      <c r="E111" s="40"/>
      <c r="F111" s="40"/>
      <c r="G111" s="40"/>
      <c r="H111" s="40"/>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40"/>
      <c r="BB111" s="70"/>
    </row>
    <row r="112" spans="1:54" ht="14.25" customHeight="1">
      <c r="A112" s="40"/>
      <c r="B112" s="40"/>
      <c r="C112" s="40"/>
      <c r="D112" s="40"/>
      <c r="E112" s="40"/>
      <c r="F112" s="40"/>
      <c r="G112" s="40"/>
      <c r="H112" s="40"/>
      <c r="I112" s="47" t="s">
        <v>359</v>
      </c>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70"/>
    </row>
    <row r="113" spans="1:54" ht="6.75" customHeight="1">
      <c r="A113" s="40"/>
      <c r="B113" s="40"/>
      <c r="C113" s="40"/>
      <c r="D113" s="40"/>
      <c r="E113" s="40"/>
      <c r="F113" s="40"/>
      <c r="G113" s="40"/>
      <c r="H113" s="40"/>
      <c r="I113" s="174" t="s">
        <v>373</v>
      </c>
      <c r="J113" s="174"/>
      <c r="K113" s="174"/>
      <c r="L113" s="174"/>
      <c r="M113" s="174"/>
      <c r="N113" s="174"/>
      <c r="O113" s="174"/>
      <c r="P113" s="174"/>
      <c r="Q113" s="174"/>
      <c r="R113" s="174"/>
      <c r="S113" s="174"/>
      <c r="T113" s="174"/>
      <c r="U113" s="174"/>
      <c r="V113" s="174"/>
      <c r="W113" s="174"/>
      <c r="X113" s="174"/>
      <c r="Y113" s="174"/>
      <c r="Z113" s="174"/>
      <c r="AA113" s="174"/>
      <c r="AB113" s="174"/>
      <c r="AC113" s="174"/>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40"/>
      <c r="BB113" s="70"/>
    </row>
    <row r="114" spans="1:54">
      <c r="A114" s="40"/>
      <c r="B114" s="40"/>
      <c r="C114" s="40"/>
      <c r="D114" s="40"/>
      <c r="E114" s="40"/>
      <c r="F114" s="40"/>
      <c r="G114" s="40"/>
      <c r="H114" s="40"/>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40"/>
      <c r="BB114" s="70"/>
    </row>
    <row r="115" spans="1:54">
      <c r="A115" s="40"/>
      <c r="B115" s="40"/>
      <c r="C115" s="40"/>
      <c r="D115" s="40"/>
      <c r="E115" s="40"/>
      <c r="F115" s="40"/>
      <c r="G115" s="40"/>
      <c r="H115" s="40"/>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40"/>
      <c r="BB115" s="70"/>
    </row>
    <row r="116" spans="1:54" ht="21" customHeight="1">
      <c r="A116" s="40"/>
      <c r="B116" s="40"/>
      <c r="C116" s="40"/>
      <c r="D116" s="40"/>
      <c r="E116" s="40"/>
      <c r="F116" s="40"/>
      <c r="G116" s="40"/>
      <c r="H116" s="40"/>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40"/>
      <c r="BB116" s="70"/>
    </row>
    <row r="117" spans="1:54" ht="39" customHeight="1">
      <c r="A117" s="161" t="s">
        <v>23</v>
      </c>
      <c r="B117" s="161"/>
      <c r="C117" s="161"/>
      <c r="D117" s="161"/>
      <c r="E117" s="161"/>
      <c r="F117" s="161"/>
      <c r="G117" s="161"/>
      <c r="H117" s="161"/>
      <c r="I117" s="162" t="s">
        <v>25</v>
      </c>
      <c r="J117" s="162"/>
      <c r="K117" s="162"/>
      <c r="L117" s="162"/>
      <c r="M117" s="162" t="s">
        <v>360</v>
      </c>
      <c r="N117" s="162"/>
      <c r="O117" s="162"/>
      <c r="P117" s="162"/>
      <c r="Q117" s="162"/>
      <c r="R117" s="162"/>
      <c r="S117" s="162"/>
      <c r="T117" s="162"/>
      <c r="U117" s="162"/>
      <c r="V117" s="162"/>
      <c r="W117" s="162"/>
      <c r="X117" s="162"/>
      <c r="Y117" s="162"/>
      <c r="Z117" s="162"/>
      <c r="AA117" s="162"/>
      <c r="AB117" s="162"/>
      <c r="AC117" s="162"/>
      <c r="AD117" s="162" t="s">
        <v>27</v>
      </c>
      <c r="AE117" s="162"/>
      <c r="AF117" s="162"/>
      <c r="AG117" s="162"/>
      <c r="AH117" s="162"/>
      <c r="AI117" s="162"/>
      <c r="AJ117" s="162"/>
      <c r="AK117" s="162"/>
      <c r="AL117" s="162"/>
      <c r="AM117" s="162"/>
      <c r="AN117" s="162"/>
      <c r="AO117" s="162" t="s">
        <v>28</v>
      </c>
      <c r="AP117" s="162"/>
      <c r="AQ117" s="162"/>
      <c r="AR117" s="162"/>
      <c r="AS117" s="162"/>
      <c r="AT117" s="162"/>
      <c r="AU117" s="162"/>
      <c r="AV117" s="162"/>
      <c r="AW117" s="162"/>
      <c r="AX117" s="162"/>
      <c r="AY117" s="162"/>
      <c r="AZ117" s="162"/>
      <c r="BA117" s="40"/>
      <c r="BB117" s="70"/>
    </row>
    <row r="118" spans="1:54" ht="30.75" customHeight="1">
      <c r="A118" s="153" t="s">
        <v>29</v>
      </c>
      <c r="B118" s="154"/>
      <c r="C118" s="154"/>
      <c r="D118" s="154"/>
      <c r="E118" s="154"/>
      <c r="F118" s="154"/>
      <c r="G118" s="154"/>
      <c r="H118" s="155"/>
      <c r="I118" s="93"/>
      <c r="J118" s="94"/>
      <c r="K118" s="94"/>
      <c r="L118" s="112"/>
      <c r="M118" s="177" t="str">
        <f>IFERROR(INDEX(コード番号一覧!$A:$B,MATCH(主要アウトカム名1_コード,コード番号一覧!$A:$A,0),2),"")</f>
        <v/>
      </c>
      <c r="N118" s="177"/>
      <c r="O118" s="177"/>
      <c r="P118" s="177"/>
      <c r="Q118" s="177"/>
      <c r="R118" s="177"/>
      <c r="S118" s="177"/>
      <c r="T118" s="177"/>
      <c r="U118" s="177"/>
      <c r="V118" s="177"/>
      <c r="W118" s="177"/>
      <c r="X118" s="177"/>
      <c r="Y118" s="177"/>
      <c r="Z118" s="177"/>
      <c r="AA118" s="177"/>
      <c r="AB118" s="177"/>
      <c r="AC118" s="177"/>
      <c r="AD118" s="121"/>
      <c r="AE118" s="159"/>
      <c r="AF118" s="159"/>
      <c r="AG118" s="159"/>
      <c r="AH118" s="159"/>
      <c r="AI118" s="159"/>
      <c r="AJ118" s="159"/>
      <c r="AK118" s="159"/>
      <c r="AL118" s="159"/>
      <c r="AM118" s="159"/>
      <c r="AN118" s="160"/>
      <c r="AO118" s="121"/>
      <c r="AP118" s="159"/>
      <c r="AQ118" s="159"/>
      <c r="AR118" s="159"/>
      <c r="AS118" s="159"/>
      <c r="AT118" s="159"/>
      <c r="AU118" s="159"/>
      <c r="AV118" s="159"/>
      <c r="AW118" s="159"/>
      <c r="AX118" s="159"/>
      <c r="AY118" s="159"/>
      <c r="AZ118" s="160"/>
      <c r="BA118" s="40"/>
      <c r="BB118" s="70"/>
    </row>
    <row r="119" spans="1:54" ht="30.75" customHeight="1">
      <c r="A119" s="153" t="s">
        <v>30</v>
      </c>
      <c r="B119" s="154"/>
      <c r="C119" s="154"/>
      <c r="D119" s="154"/>
      <c r="E119" s="154"/>
      <c r="F119" s="154"/>
      <c r="G119" s="154"/>
      <c r="H119" s="155"/>
      <c r="I119" s="93"/>
      <c r="J119" s="94"/>
      <c r="K119" s="94"/>
      <c r="L119" s="112"/>
      <c r="M119" s="156" t="str">
        <f>IFERROR(INDEX(コード番号一覧!$A:$B,MATCH(主要アウトカム名２_コード,コード番号一覧!$A:$A,0),2),"")</f>
        <v/>
      </c>
      <c r="N119" s="157"/>
      <c r="O119" s="157"/>
      <c r="P119" s="157"/>
      <c r="Q119" s="157"/>
      <c r="R119" s="157"/>
      <c r="S119" s="157"/>
      <c r="T119" s="157"/>
      <c r="U119" s="157"/>
      <c r="V119" s="157"/>
      <c r="W119" s="157"/>
      <c r="X119" s="157"/>
      <c r="Y119" s="157"/>
      <c r="Z119" s="157"/>
      <c r="AA119" s="157"/>
      <c r="AB119" s="157"/>
      <c r="AC119" s="158"/>
      <c r="AD119" s="121"/>
      <c r="AE119" s="159"/>
      <c r="AF119" s="159"/>
      <c r="AG119" s="159"/>
      <c r="AH119" s="159"/>
      <c r="AI119" s="159"/>
      <c r="AJ119" s="159"/>
      <c r="AK119" s="159"/>
      <c r="AL119" s="159"/>
      <c r="AM119" s="159"/>
      <c r="AN119" s="160"/>
      <c r="AO119" s="121"/>
      <c r="AP119" s="159"/>
      <c r="AQ119" s="159"/>
      <c r="AR119" s="159"/>
      <c r="AS119" s="159"/>
      <c r="AT119" s="159"/>
      <c r="AU119" s="159"/>
      <c r="AV119" s="159"/>
      <c r="AW119" s="159"/>
      <c r="AX119" s="159"/>
      <c r="AY119" s="159"/>
      <c r="AZ119" s="160"/>
      <c r="BA119" s="40"/>
      <c r="BB119" s="70"/>
    </row>
    <row r="120" spans="1:54" ht="30.75" customHeight="1">
      <c r="A120" s="153" t="s">
        <v>31</v>
      </c>
      <c r="B120" s="154"/>
      <c r="C120" s="154"/>
      <c r="D120" s="154"/>
      <c r="E120" s="154"/>
      <c r="F120" s="154"/>
      <c r="G120" s="154"/>
      <c r="H120" s="155"/>
      <c r="I120" s="93"/>
      <c r="J120" s="94"/>
      <c r="K120" s="94"/>
      <c r="L120" s="112"/>
      <c r="M120" s="156" t="str">
        <f>IFERROR(INDEX(コード番号一覧!$A:$B,MATCH(主要アウトカム名３_コード,コード番号一覧!$A:$A,0),2),"")</f>
        <v/>
      </c>
      <c r="N120" s="157"/>
      <c r="O120" s="157"/>
      <c r="P120" s="157"/>
      <c r="Q120" s="157"/>
      <c r="R120" s="157"/>
      <c r="S120" s="157"/>
      <c r="T120" s="157"/>
      <c r="U120" s="157"/>
      <c r="V120" s="157"/>
      <c r="W120" s="157"/>
      <c r="X120" s="157"/>
      <c r="Y120" s="157"/>
      <c r="Z120" s="157"/>
      <c r="AA120" s="157"/>
      <c r="AB120" s="157"/>
      <c r="AC120" s="158"/>
      <c r="AD120" s="121"/>
      <c r="AE120" s="159"/>
      <c r="AF120" s="159"/>
      <c r="AG120" s="159"/>
      <c r="AH120" s="159"/>
      <c r="AI120" s="159"/>
      <c r="AJ120" s="159"/>
      <c r="AK120" s="159"/>
      <c r="AL120" s="159"/>
      <c r="AM120" s="159"/>
      <c r="AN120" s="160"/>
      <c r="AO120" s="121"/>
      <c r="AP120" s="159"/>
      <c r="AQ120" s="159"/>
      <c r="AR120" s="159"/>
      <c r="AS120" s="159"/>
      <c r="AT120" s="159"/>
      <c r="AU120" s="159"/>
      <c r="AV120" s="159"/>
      <c r="AW120" s="159"/>
      <c r="AX120" s="159"/>
      <c r="AY120" s="159"/>
      <c r="AZ120" s="160"/>
      <c r="BA120" s="40"/>
      <c r="BB120" s="70"/>
    </row>
    <row r="121" spans="1:54" ht="30.75" customHeight="1">
      <c r="A121" s="153" t="s">
        <v>32</v>
      </c>
      <c r="B121" s="154"/>
      <c r="C121" s="154"/>
      <c r="D121" s="154"/>
      <c r="E121" s="154"/>
      <c r="F121" s="154"/>
      <c r="G121" s="154"/>
      <c r="H121" s="155"/>
      <c r="I121" s="93"/>
      <c r="J121" s="94"/>
      <c r="K121" s="94"/>
      <c r="L121" s="112"/>
      <c r="M121" s="156" t="str">
        <f>IFERROR(INDEX(コード番号一覧!$A:$B,MATCH(主要アウトカム名４_コード,コード番号一覧!$A:$A,0),2),"")</f>
        <v/>
      </c>
      <c r="N121" s="157"/>
      <c r="O121" s="157"/>
      <c r="P121" s="157"/>
      <c r="Q121" s="157"/>
      <c r="R121" s="157"/>
      <c r="S121" s="157"/>
      <c r="T121" s="157"/>
      <c r="U121" s="157"/>
      <c r="V121" s="157"/>
      <c r="W121" s="157"/>
      <c r="X121" s="157"/>
      <c r="Y121" s="157"/>
      <c r="Z121" s="157"/>
      <c r="AA121" s="157"/>
      <c r="AB121" s="157"/>
      <c r="AC121" s="158"/>
      <c r="AD121" s="121"/>
      <c r="AE121" s="159"/>
      <c r="AF121" s="159"/>
      <c r="AG121" s="159"/>
      <c r="AH121" s="159"/>
      <c r="AI121" s="159"/>
      <c r="AJ121" s="159"/>
      <c r="AK121" s="159"/>
      <c r="AL121" s="159"/>
      <c r="AM121" s="159"/>
      <c r="AN121" s="160"/>
      <c r="AO121" s="121"/>
      <c r="AP121" s="159"/>
      <c r="AQ121" s="159"/>
      <c r="AR121" s="159"/>
      <c r="AS121" s="159"/>
      <c r="AT121" s="159"/>
      <c r="AU121" s="159"/>
      <c r="AV121" s="159"/>
      <c r="AW121" s="159"/>
      <c r="AX121" s="159"/>
      <c r="AY121" s="159"/>
      <c r="AZ121" s="160"/>
      <c r="BA121" s="40"/>
      <c r="BB121" s="70"/>
    </row>
    <row r="122" spans="1:54" ht="30.75" customHeight="1">
      <c r="A122" s="153" t="s">
        <v>33</v>
      </c>
      <c r="B122" s="154"/>
      <c r="C122" s="154"/>
      <c r="D122" s="154"/>
      <c r="E122" s="154"/>
      <c r="F122" s="154"/>
      <c r="G122" s="154"/>
      <c r="H122" s="155"/>
      <c r="I122" s="93"/>
      <c r="J122" s="94"/>
      <c r="K122" s="94"/>
      <c r="L122" s="112"/>
      <c r="M122" s="156" t="str">
        <f>IFERROR(INDEX(コード番号一覧!$A:$B,MATCH(主要アウトカム名５_コード,コード番号一覧!$A:$A,0),2),"")</f>
        <v/>
      </c>
      <c r="N122" s="157"/>
      <c r="O122" s="157"/>
      <c r="P122" s="157"/>
      <c r="Q122" s="157"/>
      <c r="R122" s="157"/>
      <c r="S122" s="157"/>
      <c r="T122" s="157"/>
      <c r="U122" s="157"/>
      <c r="V122" s="157"/>
      <c r="W122" s="157"/>
      <c r="X122" s="157"/>
      <c r="Y122" s="157"/>
      <c r="Z122" s="157"/>
      <c r="AA122" s="157"/>
      <c r="AB122" s="157"/>
      <c r="AC122" s="158"/>
      <c r="AD122" s="121"/>
      <c r="AE122" s="159"/>
      <c r="AF122" s="159"/>
      <c r="AG122" s="159"/>
      <c r="AH122" s="159"/>
      <c r="AI122" s="159"/>
      <c r="AJ122" s="159"/>
      <c r="AK122" s="159"/>
      <c r="AL122" s="159"/>
      <c r="AM122" s="159"/>
      <c r="AN122" s="160"/>
      <c r="AO122" s="121"/>
      <c r="AP122" s="159"/>
      <c r="AQ122" s="159"/>
      <c r="AR122" s="159"/>
      <c r="AS122" s="159"/>
      <c r="AT122" s="159"/>
      <c r="AU122" s="159"/>
      <c r="AV122" s="159"/>
      <c r="AW122" s="159"/>
      <c r="AX122" s="159"/>
      <c r="AY122" s="159"/>
      <c r="AZ122" s="160"/>
      <c r="BA122" s="40"/>
      <c r="BB122" s="70"/>
    </row>
    <row r="123" spans="1:54" ht="30.75" customHeight="1">
      <c r="A123" s="153" t="s">
        <v>36</v>
      </c>
      <c r="B123" s="154"/>
      <c r="C123" s="154"/>
      <c r="D123" s="154"/>
      <c r="E123" s="154"/>
      <c r="F123" s="154"/>
      <c r="G123" s="154"/>
      <c r="H123" s="155"/>
      <c r="I123" s="93"/>
      <c r="J123" s="94"/>
      <c r="K123" s="94"/>
      <c r="L123" s="112"/>
      <c r="M123" s="156" t="str">
        <f>IFERROR(INDEX(コード番号一覧!$A:$B,MATCH(主要アウトカム名６_コード,コード番号一覧!$A:$A,0),2),"")</f>
        <v/>
      </c>
      <c r="N123" s="157"/>
      <c r="O123" s="157"/>
      <c r="P123" s="157"/>
      <c r="Q123" s="157"/>
      <c r="R123" s="157"/>
      <c r="S123" s="157"/>
      <c r="T123" s="157"/>
      <c r="U123" s="157"/>
      <c r="V123" s="157"/>
      <c r="W123" s="157"/>
      <c r="X123" s="157"/>
      <c r="Y123" s="157"/>
      <c r="Z123" s="157"/>
      <c r="AA123" s="157"/>
      <c r="AB123" s="157"/>
      <c r="AC123" s="158"/>
      <c r="AD123" s="121"/>
      <c r="AE123" s="159"/>
      <c r="AF123" s="159"/>
      <c r="AG123" s="159"/>
      <c r="AH123" s="159"/>
      <c r="AI123" s="159"/>
      <c r="AJ123" s="159"/>
      <c r="AK123" s="159"/>
      <c r="AL123" s="159"/>
      <c r="AM123" s="159"/>
      <c r="AN123" s="160"/>
      <c r="AO123" s="121"/>
      <c r="AP123" s="159"/>
      <c r="AQ123" s="159"/>
      <c r="AR123" s="159"/>
      <c r="AS123" s="159"/>
      <c r="AT123" s="159"/>
      <c r="AU123" s="159"/>
      <c r="AV123" s="159"/>
      <c r="AW123" s="159"/>
      <c r="AX123" s="159"/>
      <c r="AY123" s="159"/>
      <c r="AZ123" s="160"/>
      <c r="BA123" s="40"/>
      <c r="BB123" s="70"/>
    </row>
    <row r="124" spans="1:54" ht="30.75" customHeight="1">
      <c r="A124" s="153" t="s">
        <v>37</v>
      </c>
      <c r="B124" s="154"/>
      <c r="C124" s="154"/>
      <c r="D124" s="154"/>
      <c r="E124" s="154"/>
      <c r="F124" s="154"/>
      <c r="G124" s="154"/>
      <c r="H124" s="155"/>
      <c r="I124" s="93"/>
      <c r="J124" s="94"/>
      <c r="K124" s="94"/>
      <c r="L124" s="112"/>
      <c r="M124" s="156" t="str">
        <f>IFERROR(INDEX(コード番号一覧!$A:$B,MATCH(副次アウトカム１,コード番号一覧!$A:$A,0),2),"")</f>
        <v/>
      </c>
      <c r="N124" s="157"/>
      <c r="O124" s="157"/>
      <c r="P124" s="157"/>
      <c r="Q124" s="157"/>
      <c r="R124" s="157"/>
      <c r="S124" s="157"/>
      <c r="T124" s="157"/>
      <c r="U124" s="157"/>
      <c r="V124" s="157"/>
      <c r="W124" s="157"/>
      <c r="X124" s="157"/>
      <c r="Y124" s="157"/>
      <c r="Z124" s="157"/>
      <c r="AA124" s="157"/>
      <c r="AB124" s="157"/>
      <c r="AC124" s="158"/>
      <c r="AD124" s="121"/>
      <c r="AE124" s="159"/>
      <c r="AF124" s="159"/>
      <c r="AG124" s="159"/>
      <c r="AH124" s="159"/>
      <c r="AI124" s="159"/>
      <c r="AJ124" s="159"/>
      <c r="AK124" s="159"/>
      <c r="AL124" s="159"/>
      <c r="AM124" s="159"/>
      <c r="AN124" s="160"/>
      <c r="AO124" s="121"/>
      <c r="AP124" s="159"/>
      <c r="AQ124" s="159"/>
      <c r="AR124" s="159"/>
      <c r="AS124" s="159"/>
      <c r="AT124" s="159"/>
      <c r="AU124" s="159"/>
      <c r="AV124" s="159"/>
      <c r="AW124" s="159"/>
      <c r="AX124" s="159"/>
      <c r="AY124" s="159"/>
      <c r="AZ124" s="160"/>
      <c r="BA124" s="40"/>
      <c r="BB124" s="70"/>
    </row>
    <row r="125" spans="1:54" ht="30.75" customHeight="1">
      <c r="A125" s="153" t="s">
        <v>34</v>
      </c>
      <c r="B125" s="154"/>
      <c r="C125" s="154"/>
      <c r="D125" s="154"/>
      <c r="E125" s="154"/>
      <c r="F125" s="154"/>
      <c r="G125" s="154"/>
      <c r="H125" s="155"/>
      <c r="I125" s="93"/>
      <c r="J125" s="94"/>
      <c r="K125" s="94"/>
      <c r="L125" s="112"/>
      <c r="M125" s="156" t="str">
        <f>IFERROR(INDEX(コード番号一覧!$A:$B,MATCH(副次アウトカム2,コード番号一覧!$A:$A,0),2),"")</f>
        <v/>
      </c>
      <c r="N125" s="157"/>
      <c r="O125" s="157"/>
      <c r="P125" s="157"/>
      <c r="Q125" s="157"/>
      <c r="R125" s="157"/>
      <c r="S125" s="157"/>
      <c r="T125" s="157"/>
      <c r="U125" s="157"/>
      <c r="V125" s="157"/>
      <c r="W125" s="157"/>
      <c r="X125" s="157"/>
      <c r="Y125" s="157"/>
      <c r="Z125" s="157"/>
      <c r="AA125" s="157"/>
      <c r="AB125" s="157"/>
      <c r="AC125" s="158"/>
      <c r="AD125" s="121"/>
      <c r="AE125" s="159"/>
      <c r="AF125" s="159"/>
      <c r="AG125" s="159"/>
      <c r="AH125" s="159"/>
      <c r="AI125" s="159"/>
      <c r="AJ125" s="159"/>
      <c r="AK125" s="159"/>
      <c r="AL125" s="159"/>
      <c r="AM125" s="159"/>
      <c r="AN125" s="160"/>
      <c r="AO125" s="121"/>
      <c r="AP125" s="159"/>
      <c r="AQ125" s="159"/>
      <c r="AR125" s="159"/>
      <c r="AS125" s="159"/>
      <c r="AT125" s="159"/>
      <c r="AU125" s="159"/>
      <c r="AV125" s="159"/>
      <c r="AW125" s="159"/>
      <c r="AX125" s="159"/>
      <c r="AY125" s="159"/>
      <c r="AZ125" s="160"/>
      <c r="BA125" s="40"/>
      <c r="BB125" s="70"/>
    </row>
    <row r="126" spans="1:54" ht="30.75" customHeight="1">
      <c r="A126" s="153" t="s">
        <v>38</v>
      </c>
      <c r="B126" s="154"/>
      <c r="C126" s="154"/>
      <c r="D126" s="154"/>
      <c r="E126" s="154"/>
      <c r="F126" s="154"/>
      <c r="G126" s="154"/>
      <c r="H126" s="155"/>
      <c r="I126" s="93"/>
      <c r="J126" s="94"/>
      <c r="K126" s="94"/>
      <c r="L126" s="112"/>
      <c r="M126" s="156" t="str">
        <f>IFERROR(INDEX(コード番号一覧!$A:$B,MATCH(副次アウトカム３,コード番号一覧!$A:$A,0),2),"")</f>
        <v/>
      </c>
      <c r="N126" s="157"/>
      <c r="O126" s="157"/>
      <c r="P126" s="157"/>
      <c r="Q126" s="157"/>
      <c r="R126" s="157"/>
      <c r="S126" s="157"/>
      <c r="T126" s="157"/>
      <c r="U126" s="157"/>
      <c r="V126" s="157"/>
      <c r="W126" s="157"/>
      <c r="X126" s="157"/>
      <c r="Y126" s="157"/>
      <c r="Z126" s="157"/>
      <c r="AA126" s="157"/>
      <c r="AB126" s="157"/>
      <c r="AC126" s="158"/>
      <c r="AD126" s="121"/>
      <c r="AE126" s="159"/>
      <c r="AF126" s="159"/>
      <c r="AG126" s="159"/>
      <c r="AH126" s="159"/>
      <c r="AI126" s="159"/>
      <c r="AJ126" s="159"/>
      <c r="AK126" s="159"/>
      <c r="AL126" s="159"/>
      <c r="AM126" s="159"/>
      <c r="AN126" s="160"/>
      <c r="AO126" s="121"/>
      <c r="AP126" s="159"/>
      <c r="AQ126" s="159"/>
      <c r="AR126" s="159"/>
      <c r="AS126" s="159"/>
      <c r="AT126" s="159"/>
      <c r="AU126" s="159"/>
      <c r="AV126" s="159"/>
      <c r="AW126" s="159"/>
      <c r="AX126" s="159"/>
      <c r="AY126" s="159"/>
      <c r="AZ126" s="160"/>
      <c r="BA126" s="40"/>
      <c r="BB126" s="70"/>
    </row>
    <row r="127" spans="1:54" ht="30.75" customHeight="1">
      <c r="A127" s="153" t="s">
        <v>39</v>
      </c>
      <c r="B127" s="154"/>
      <c r="C127" s="154"/>
      <c r="D127" s="154"/>
      <c r="E127" s="154"/>
      <c r="F127" s="154"/>
      <c r="G127" s="154"/>
      <c r="H127" s="155"/>
      <c r="I127" s="93"/>
      <c r="J127" s="94"/>
      <c r="K127" s="94"/>
      <c r="L127" s="112"/>
      <c r="M127" s="156" t="str">
        <f>IFERROR(INDEX(コード番号一覧!$A:$B,MATCH(副次アウトカム４,コード番号一覧!$A:$A,0),2),"")</f>
        <v/>
      </c>
      <c r="N127" s="157"/>
      <c r="O127" s="157"/>
      <c r="P127" s="157"/>
      <c r="Q127" s="157"/>
      <c r="R127" s="157"/>
      <c r="S127" s="157"/>
      <c r="T127" s="157"/>
      <c r="U127" s="157"/>
      <c r="V127" s="157"/>
      <c r="W127" s="157"/>
      <c r="X127" s="157"/>
      <c r="Y127" s="157"/>
      <c r="Z127" s="157"/>
      <c r="AA127" s="157"/>
      <c r="AB127" s="157"/>
      <c r="AC127" s="158"/>
      <c r="AD127" s="121"/>
      <c r="AE127" s="159"/>
      <c r="AF127" s="159"/>
      <c r="AG127" s="159"/>
      <c r="AH127" s="159"/>
      <c r="AI127" s="159"/>
      <c r="AJ127" s="159"/>
      <c r="AK127" s="159"/>
      <c r="AL127" s="159"/>
      <c r="AM127" s="159"/>
      <c r="AN127" s="160"/>
      <c r="AO127" s="121"/>
      <c r="AP127" s="159"/>
      <c r="AQ127" s="159"/>
      <c r="AR127" s="159"/>
      <c r="AS127" s="159"/>
      <c r="AT127" s="159"/>
      <c r="AU127" s="159"/>
      <c r="AV127" s="159"/>
      <c r="AW127" s="159"/>
      <c r="AX127" s="159"/>
      <c r="AY127" s="159"/>
      <c r="AZ127" s="160"/>
      <c r="BA127" s="40"/>
      <c r="BB127" s="70"/>
    </row>
    <row r="128" spans="1:54" ht="30.75" customHeight="1">
      <c r="A128" s="153" t="s">
        <v>40</v>
      </c>
      <c r="B128" s="154"/>
      <c r="C128" s="154"/>
      <c r="D128" s="154"/>
      <c r="E128" s="154"/>
      <c r="F128" s="154"/>
      <c r="G128" s="154"/>
      <c r="H128" s="155"/>
      <c r="I128" s="93"/>
      <c r="J128" s="94"/>
      <c r="K128" s="94"/>
      <c r="L128" s="112"/>
      <c r="M128" s="156" t="str">
        <f>IFERROR(INDEX(コード番号一覧!$A:$B,MATCH(副次アウトカム５,コード番号一覧!$A:$A,0),2),"")</f>
        <v/>
      </c>
      <c r="N128" s="157"/>
      <c r="O128" s="157"/>
      <c r="P128" s="157"/>
      <c r="Q128" s="157"/>
      <c r="R128" s="157"/>
      <c r="S128" s="157"/>
      <c r="T128" s="157"/>
      <c r="U128" s="157"/>
      <c r="V128" s="157"/>
      <c r="W128" s="157"/>
      <c r="X128" s="157"/>
      <c r="Y128" s="157"/>
      <c r="Z128" s="157"/>
      <c r="AA128" s="157"/>
      <c r="AB128" s="157"/>
      <c r="AC128" s="158"/>
      <c r="AD128" s="121"/>
      <c r="AE128" s="159"/>
      <c r="AF128" s="159"/>
      <c r="AG128" s="159"/>
      <c r="AH128" s="159"/>
      <c r="AI128" s="159"/>
      <c r="AJ128" s="159"/>
      <c r="AK128" s="159"/>
      <c r="AL128" s="159"/>
      <c r="AM128" s="159"/>
      <c r="AN128" s="160"/>
      <c r="AO128" s="121"/>
      <c r="AP128" s="159"/>
      <c r="AQ128" s="159"/>
      <c r="AR128" s="159"/>
      <c r="AS128" s="159"/>
      <c r="AT128" s="159"/>
      <c r="AU128" s="159"/>
      <c r="AV128" s="159"/>
      <c r="AW128" s="159"/>
      <c r="AX128" s="159"/>
      <c r="AY128" s="159"/>
      <c r="AZ128" s="160"/>
      <c r="BA128" s="40"/>
      <c r="BB128" s="70"/>
    </row>
    <row r="129" spans="1:54" ht="30.75" customHeight="1">
      <c r="A129" s="153" t="s">
        <v>35</v>
      </c>
      <c r="B129" s="154"/>
      <c r="C129" s="154"/>
      <c r="D129" s="154"/>
      <c r="E129" s="154"/>
      <c r="F129" s="154"/>
      <c r="G129" s="154"/>
      <c r="H129" s="155"/>
      <c r="I129" s="93"/>
      <c r="J129" s="94"/>
      <c r="K129" s="94"/>
      <c r="L129" s="112"/>
      <c r="M129" s="156" t="str">
        <f>IFERROR(INDEX(コード番号一覧!$A:$B,MATCH(副次アウトカム６,コード番号一覧!$A:$A,0),2),"")</f>
        <v/>
      </c>
      <c r="N129" s="157"/>
      <c r="O129" s="157"/>
      <c r="P129" s="157"/>
      <c r="Q129" s="157"/>
      <c r="R129" s="157"/>
      <c r="S129" s="157"/>
      <c r="T129" s="157"/>
      <c r="U129" s="157"/>
      <c r="V129" s="157"/>
      <c r="W129" s="157"/>
      <c r="X129" s="157"/>
      <c r="Y129" s="157"/>
      <c r="Z129" s="157"/>
      <c r="AA129" s="157"/>
      <c r="AB129" s="157"/>
      <c r="AC129" s="158"/>
      <c r="AD129" s="121"/>
      <c r="AE129" s="159"/>
      <c r="AF129" s="159"/>
      <c r="AG129" s="159"/>
      <c r="AH129" s="159"/>
      <c r="AI129" s="159"/>
      <c r="AJ129" s="159"/>
      <c r="AK129" s="159"/>
      <c r="AL129" s="159"/>
      <c r="AM129" s="159"/>
      <c r="AN129" s="160"/>
      <c r="AO129" s="121"/>
      <c r="AP129" s="159"/>
      <c r="AQ129" s="159"/>
      <c r="AR129" s="159"/>
      <c r="AS129" s="159"/>
      <c r="AT129" s="159"/>
      <c r="AU129" s="159"/>
      <c r="AV129" s="159"/>
      <c r="AW129" s="159"/>
      <c r="AX129" s="159"/>
      <c r="AY129" s="159"/>
      <c r="AZ129" s="160"/>
      <c r="BA129" s="40"/>
      <c r="BB129" s="70"/>
    </row>
    <row r="130" spans="1:54" ht="39"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70"/>
    </row>
    <row r="131" spans="1:54" ht="39" customHeight="1">
      <c r="A131" s="161" t="s">
        <v>41</v>
      </c>
      <c r="B131" s="161"/>
      <c r="C131" s="161"/>
      <c r="D131" s="161"/>
      <c r="E131" s="161"/>
      <c r="F131" s="161"/>
      <c r="G131" s="161"/>
      <c r="H131" s="161"/>
      <c r="I131" s="162" t="s">
        <v>25</v>
      </c>
      <c r="J131" s="162"/>
      <c r="K131" s="162"/>
      <c r="L131" s="162"/>
      <c r="M131" s="162" t="s">
        <v>360</v>
      </c>
      <c r="N131" s="162"/>
      <c r="O131" s="162"/>
      <c r="P131" s="162"/>
      <c r="Q131" s="162"/>
      <c r="R131" s="162"/>
      <c r="S131" s="162"/>
      <c r="T131" s="162"/>
      <c r="U131" s="162"/>
      <c r="V131" s="162"/>
      <c r="W131" s="162"/>
      <c r="X131" s="162"/>
      <c r="Y131" s="162"/>
      <c r="Z131" s="162"/>
      <c r="AA131" s="162"/>
      <c r="AB131" s="162"/>
      <c r="AC131" s="162"/>
      <c r="AD131" s="162" t="s">
        <v>27</v>
      </c>
      <c r="AE131" s="162"/>
      <c r="AF131" s="162"/>
      <c r="AG131" s="162"/>
      <c r="AH131" s="162"/>
      <c r="AI131" s="162"/>
      <c r="AJ131" s="162"/>
      <c r="AK131" s="162"/>
      <c r="AL131" s="162"/>
      <c r="AM131" s="162"/>
      <c r="AN131" s="162"/>
      <c r="AO131" s="162" t="s">
        <v>28</v>
      </c>
      <c r="AP131" s="162"/>
      <c r="AQ131" s="162"/>
      <c r="AR131" s="162"/>
      <c r="AS131" s="162"/>
      <c r="AT131" s="162"/>
      <c r="AU131" s="162"/>
      <c r="AV131" s="162"/>
      <c r="AW131" s="162"/>
      <c r="AX131" s="162"/>
      <c r="AY131" s="162"/>
      <c r="AZ131" s="162"/>
      <c r="BA131" s="40"/>
      <c r="BB131" s="70"/>
    </row>
    <row r="132" spans="1:54" ht="36" customHeight="1">
      <c r="A132" s="153" t="s">
        <v>42</v>
      </c>
      <c r="B132" s="154"/>
      <c r="C132" s="154"/>
      <c r="D132" s="154"/>
      <c r="E132" s="154"/>
      <c r="F132" s="154"/>
      <c r="G132" s="154"/>
      <c r="H132" s="155"/>
      <c r="I132" s="121"/>
      <c r="J132" s="159"/>
      <c r="K132" s="159"/>
      <c r="L132" s="160"/>
      <c r="M132" s="156" t="str">
        <f>IFERROR(INDEX(コード番号一覧!$A:$B,MATCH(主要曝露１,コード番号一覧!$A:$A,0),2),"")</f>
        <v/>
      </c>
      <c r="N132" s="157"/>
      <c r="O132" s="157"/>
      <c r="P132" s="157"/>
      <c r="Q132" s="157"/>
      <c r="R132" s="157"/>
      <c r="S132" s="157"/>
      <c r="T132" s="157"/>
      <c r="U132" s="157"/>
      <c r="V132" s="157"/>
      <c r="W132" s="157"/>
      <c r="X132" s="157"/>
      <c r="Y132" s="157"/>
      <c r="Z132" s="157"/>
      <c r="AA132" s="157"/>
      <c r="AB132" s="157"/>
      <c r="AC132" s="158"/>
      <c r="AD132" s="186"/>
      <c r="AE132" s="187"/>
      <c r="AF132" s="187"/>
      <c r="AG132" s="187"/>
      <c r="AH132" s="187"/>
      <c r="AI132" s="187"/>
      <c r="AJ132" s="187"/>
      <c r="AK132" s="187"/>
      <c r="AL132" s="187"/>
      <c r="AM132" s="187"/>
      <c r="AN132" s="188"/>
      <c r="AO132" s="186"/>
      <c r="AP132" s="187"/>
      <c r="AQ132" s="187"/>
      <c r="AR132" s="187"/>
      <c r="AS132" s="187"/>
      <c r="AT132" s="187"/>
      <c r="AU132" s="187"/>
      <c r="AV132" s="187"/>
      <c r="AW132" s="187"/>
      <c r="AX132" s="187"/>
      <c r="AY132" s="187"/>
      <c r="AZ132" s="188"/>
      <c r="BA132" s="40"/>
      <c r="BB132" s="70"/>
    </row>
    <row r="133" spans="1:54" ht="36" customHeight="1">
      <c r="A133" s="153" t="s">
        <v>54</v>
      </c>
      <c r="B133" s="154" t="s">
        <v>43</v>
      </c>
      <c r="C133" s="154" t="s">
        <v>43</v>
      </c>
      <c r="D133" s="154" t="s">
        <v>43</v>
      </c>
      <c r="E133" s="154" t="s">
        <v>43</v>
      </c>
      <c r="F133" s="154" t="s">
        <v>43</v>
      </c>
      <c r="G133" s="154" t="s">
        <v>43</v>
      </c>
      <c r="H133" s="155" t="s">
        <v>43</v>
      </c>
      <c r="I133" s="121"/>
      <c r="J133" s="159"/>
      <c r="K133" s="159"/>
      <c r="L133" s="160"/>
      <c r="M133" s="156" t="str">
        <f>IFERROR(INDEX(コード番号一覧!$A:$B,MATCH(主要曝露2,コード番号一覧!$A:$A,0),2),"")</f>
        <v/>
      </c>
      <c r="N133" s="157"/>
      <c r="O133" s="157"/>
      <c r="P133" s="157"/>
      <c r="Q133" s="157"/>
      <c r="R133" s="157"/>
      <c r="S133" s="157"/>
      <c r="T133" s="157"/>
      <c r="U133" s="157"/>
      <c r="V133" s="157"/>
      <c r="W133" s="157"/>
      <c r="X133" s="157"/>
      <c r="Y133" s="157"/>
      <c r="Z133" s="157"/>
      <c r="AA133" s="157"/>
      <c r="AB133" s="157"/>
      <c r="AC133" s="158"/>
      <c r="AD133" s="186"/>
      <c r="AE133" s="187"/>
      <c r="AF133" s="187"/>
      <c r="AG133" s="187"/>
      <c r="AH133" s="187"/>
      <c r="AI133" s="187"/>
      <c r="AJ133" s="187"/>
      <c r="AK133" s="187"/>
      <c r="AL133" s="187"/>
      <c r="AM133" s="187"/>
      <c r="AN133" s="188"/>
      <c r="AO133" s="186"/>
      <c r="AP133" s="187"/>
      <c r="AQ133" s="187"/>
      <c r="AR133" s="187"/>
      <c r="AS133" s="187"/>
      <c r="AT133" s="187"/>
      <c r="AU133" s="187"/>
      <c r="AV133" s="187"/>
      <c r="AW133" s="187"/>
      <c r="AX133" s="187"/>
      <c r="AY133" s="187"/>
      <c r="AZ133" s="188"/>
      <c r="BA133" s="40"/>
      <c r="BB133" s="70"/>
    </row>
    <row r="134" spans="1:54" ht="36" customHeight="1">
      <c r="A134" s="153" t="s">
        <v>55</v>
      </c>
      <c r="B134" s="154" t="s">
        <v>44</v>
      </c>
      <c r="C134" s="154" t="s">
        <v>44</v>
      </c>
      <c r="D134" s="154" t="s">
        <v>44</v>
      </c>
      <c r="E134" s="154" t="s">
        <v>44</v>
      </c>
      <c r="F134" s="154" t="s">
        <v>44</v>
      </c>
      <c r="G134" s="154" t="s">
        <v>44</v>
      </c>
      <c r="H134" s="155" t="s">
        <v>44</v>
      </c>
      <c r="I134" s="121"/>
      <c r="J134" s="159"/>
      <c r="K134" s="159"/>
      <c r="L134" s="160"/>
      <c r="M134" s="156" t="str">
        <f>IFERROR(INDEX(コード番号一覧!$A:$B,MATCH(主要曝露３,コード番号一覧!$A:$A,0),2),"")</f>
        <v/>
      </c>
      <c r="N134" s="157"/>
      <c r="O134" s="157"/>
      <c r="P134" s="157"/>
      <c r="Q134" s="157"/>
      <c r="R134" s="157"/>
      <c r="S134" s="157"/>
      <c r="T134" s="157"/>
      <c r="U134" s="157"/>
      <c r="V134" s="157"/>
      <c r="W134" s="157"/>
      <c r="X134" s="157"/>
      <c r="Y134" s="157"/>
      <c r="Z134" s="157"/>
      <c r="AA134" s="157"/>
      <c r="AB134" s="157"/>
      <c r="AC134" s="158"/>
      <c r="AD134" s="186"/>
      <c r="AE134" s="187"/>
      <c r="AF134" s="187"/>
      <c r="AG134" s="187"/>
      <c r="AH134" s="187"/>
      <c r="AI134" s="187"/>
      <c r="AJ134" s="187"/>
      <c r="AK134" s="187"/>
      <c r="AL134" s="187"/>
      <c r="AM134" s="187"/>
      <c r="AN134" s="188"/>
      <c r="AO134" s="186"/>
      <c r="AP134" s="187"/>
      <c r="AQ134" s="187"/>
      <c r="AR134" s="187"/>
      <c r="AS134" s="187"/>
      <c r="AT134" s="187"/>
      <c r="AU134" s="187"/>
      <c r="AV134" s="187"/>
      <c r="AW134" s="187"/>
      <c r="AX134" s="187"/>
      <c r="AY134" s="187"/>
      <c r="AZ134" s="188"/>
      <c r="BA134" s="40"/>
      <c r="BB134" s="70"/>
    </row>
    <row r="135" spans="1:54" ht="36" customHeight="1">
      <c r="A135" s="153" t="s">
        <v>56</v>
      </c>
      <c r="B135" s="154" t="s">
        <v>45</v>
      </c>
      <c r="C135" s="154" t="s">
        <v>45</v>
      </c>
      <c r="D135" s="154" t="s">
        <v>45</v>
      </c>
      <c r="E135" s="154" t="s">
        <v>45</v>
      </c>
      <c r="F135" s="154" t="s">
        <v>45</v>
      </c>
      <c r="G135" s="154" t="s">
        <v>45</v>
      </c>
      <c r="H135" s="155" t="s">
        <v>45</v>
      </c>
      <c r="I135" s="121"/>
      <c r="J135" s="159"/>
      <c r="K135" s="159"/>
      <c r="L135" s="160"/>
      <c r="M135" s="156" t="str">
        <f>IFERROR(INDEX(コード番号一覧!$A:$B,MATCH(主要曝露４,コード番号一覧!$A:$A,0),2),"")</f>
        <v/>
      </c>
      <c r="N135" s="157"/>
      <c r="O135" s="157"/>
      <c r="P135" s="157"/>
      <c r="Q135" s="157"/>
      <c r="R135" s="157"/>
      <c r="S135" s="157"/>
      <c r="T135" s="157"/>
      <c r="U135" s="157"/>
      <c r="V135" s="157"/>
      <c r="W135" s="157"/>
      <c r="X135" s="157"/>
      <c r="Y135" s="157"/>
      <c r="Z135" s="157"/>
      <c r="AA135" s="157"/>
      <c r="AB135" s="157"/>
      <c r="AC135" s="158"/>
      <c r="AD135" s="186"/>
      <c r="AE135" s="187"/>
      <c r="AF135" s="187"/>
      <c r="AG135" s="187"/>
      <c r="AH135" s="187"/>
      <c r="AI135" s="187"/>
      <c r="AJ135" s="187"/>
      <c r="AK135" s="187"/>
      <c r="AL135" s="187"/>
      <c r="AM135" s="187"/>
      <c r="AN135" s="188"/>
      <c r="AO135" s="186"/>
      <c r="AP135" s="187"/>
      <c r="AQ135" s="187"/>
      <c r="AR135" s="187"/>
      <c r="AS135" s="187"/>
      <c r="AT135" s="187"/>
      <c r="AU135" s="187"/>
      <c r="AV135" s="187"/>
      <c r="AW135" s="187"/>
      <c r="AX135" s="187"/>
      <c r="AY135" s="187"/>
      <c r="AZ135" s="188"/>
      <c r="BA135" s="40"/>
      <c r="BB135" s="70"/>
    </row>
    <row r="136" spans="1:54" ht="36" customHeight="1">
      <c r="A136" s="153" t="s">
        <v>57</v>
      </c>
      <c r="B136" s="154" t="s">
        <v>46</v>
      </c>
      <c r="C136" s="154" t="s">
        <v>46</v>
      </c>
      <c r="D136" s="154" t="s">
        <v>46</v>
      </c>
      <c r="E136" s="154" t="s">
        <v>46</v>
      </c>
      <c r="F136" s="154" t="s">
        <v>46</v>
      </c>
      <c r="G136" s="154" t="s">
        <v>46</v>
      </c>
      <c r="H136" s="155" t="s">
        <v>46</v>
      </c>
      <c r="I136" s="121"/>
      <c r="J136" s="159"/>
      <c r="K136" s="159"/>
      <c r="L136" s="160"/>
      <c r="M136" s="156" t="str">
        <f>IFERROR(INDEX(コード番号一覧!$A:$B,MATCH(主要曝露5,コード番号一覧!$A:$A,0),2),"")</f>
        <v/>
      </c>
      <c r="N136" s="157"/>
      <c r="O136" s="157"/>
      <c r="P136" s="157"/>
      <c r="Q136" s="157"/>
      <c r="R136" s="157"/>
      <c r="S136" s="157"/>
      <c r="T136" s="157"/>
      <c r="U136" s="157"/>
      <c r="V136" s="157"/>
      <c r="W136" s="157"/>
      <c r="X136" s="157"/>
      <c r="Y136" s="157"/>
      <c r="Z136" s="157"/>
      <c r="AA136" s="157"/>
      <c r="AB136" s="157"/>
      <c r="AC136" s="158"/>
      <c r="AD136" s="186"/>
      <c r="AE136" s="187"/>
      <c r="AF136" s="187"/>
      <c r="AG136" s="187"/>
      <c r="AH136" s="187"/>
      <c r="AI136" s="187"/>
      <c r="AJ136" s="187"/>
      <c r="AK136" s="187"/>
      <c r="AL136" s="187"/>
      <c r="AM136" s="187"/>
      <c r="AN136" s="188"/>
      <c r="AO136" s="186"/>
      <c r="AP136" s="187"/>
      <c r="AQ136" s="187"/>
      <c r="AR136" s="187"/>
      <c r="AS136" s="187"/>
      <c r="AT136" s="187"/>
      <c r="AU136" s="187"/>
      <c r="AV136" s="187"/>
      <c r="AW136" s="187"/>
      <c r="AX136" s="187"/>
      <c r="AY136" s="187"/>
      <c r="AZ136" s="188"/>
      <c r="BA136" s="40"/>
      <c r="BB136" s="70"/>
    </row>
    <row r="137" spans="1:54" ht="36" customHeight="1">
      <c r="A137" s="153" t="s">
        <v>58</v>
      </c>
      <c r="B137" s="154" t="s">
        <v>47</v>
      </c>
      <c r="C137" s="154" t="s">
        <v>47</v>
      </c>
      <c r="D137" s="154" t="s">
        <v>47</v>
      </c>
      <c r="E137" s="154" t="s">
        <v>47</v>
      </c>
      <c r="F137" s="154" t="s">
        <v>47</v>
      </c>
      <c r="G137" s="154" t="s">
        <v>47</v>
      </c>
      <c r="H137" s="155" t="s">
        <v>47</v>
      </c>
      <c r="I137" s="121"/>
      <c r="J137" s="159"/>
      <c r="K137" s="159"/>
      <c r="L137" s="160"/>
      <c r="M137" s="156" t="str">
        <f>IFERROR(INDEX(コード番号一覧!$A:$B,MATCH(主要曝露6,コード番号一覧!$A:$A,0),2),"")</f>
        <v/>
      </c>
      <c r="N137" s="157"/>
      <c r="O137" s="157"/>
      <c r="P137" s="157"/>
      <c r="Q137" s="157"/>
      <c r="R137" s="157"/>
      <c r="S137" s="157"/>
      <c r="T137" s="157"/>
      <c r="U137" s="157"/>
      <c r="V137" s="157"/>
      <c r="W137" s="157"/>
      <c r="X137" s="157"/>
      <c r="Y137" s="157"/>
      <c r="Z137" s="157"/>
      <c r="AA137" s="157"/>
      <c r="AB137" s="157"/>
      <c r="AC137" s="158"/>
      <c r="AD137" s="186"/>
      <c r="AE137" s="187"/>
      <c r="AF137" s="187"/>
      <c r="AG137" s="187"/>
      <c r="AH137" s="187"/>
      <c r="AI137" s="187"/>
      <c r="AJ137" s="187"/>
      <c r="AK137" s="187"/>
      <c r="AL137" s="187"/>
      <c r="AM137" s="187"/>
      <c r="AN137" s="188"/>
      <c r="AO137" s="186"/>
      <c r="AP137" s="187"/>
      <c r="AQ137" s="187"/>
      <c r="AR137" s="187"/>
      <c r="AS137" s="187"/>
      <c r="AT137" s="187"/>
      <c r="AU137" s="187"/>
      <c r="AV137" s="187"/>
      <c r="AW137" s="187"/>
      <c r="AX137" s="187"/>
      <c r="AY137" s="187"/>
      <c r="AZ137" s="188"/>
      <c r="BA137" s="40"/>
      <c r="BB137" s="70"/>
    </row>
    <row r="138" spans="1:54" ht="36" customHeight="1">
      <c r="A138" s="153" t="s">
        <v>48</v>
      </c>
      <c r="B138" s="154" t="s">
        <v>48</v>
      </c>
      <c r="C138" s="154" t="s">
        <v>48</v>
      </c>
      <c r="D138" s="154" t="s">
        <v>48</v>
      </c>
      <c r="E138" s="154" t="s">
        <v>48</v>
      </c>
      <c r="F138" s="154" t="s">
        <v>48</v>
      </c>
      <c r="G138" s="154" t="s">
        <v>48</v>
      </c>
      <c r="H138" s="155" t="s">
        <v>48</v>
      </c>
      <c r="I138" s="121"/>
      <c r="J138" s="159"/>
      <c r="K138" s="159"/>
      <c r="L138" s="160"/>
      <c r="M138" s="156" t="str">
        <f>IFERROR(INDEX(コード番号一覧!$A:$B,MATCH(副次曝露１,コード番号一覧!$A:$A,0),2),"")</f>
        <v/>
      </c>
      <c r="N138" s="157"/>
      <c r="O138" s="157"/>
      <c r="P138" s="157"/>
      <c r="Q138" s="157"/>
      <c r="R138" s="157"/>
      <c r="S138" s="157"/>
      <c r="T138" s="157"/>
      <c r="U138" s="157"/>
      <c r="V138" s="157"/>
      <c r="W138" s="157"/>
      <c r="X138" s="157"/>
      <c r="Y138" s="157"/>
      <c r="Z138" s="157"/>
      <c r="AA138" s="157"/>
      <c r="AB138" s="157"/>
      <c r="AC138" s="158"/>
      <c r="AD138" s="186"/>
      <c r="AE138" s="187"/>
      <c r="AF138" s="187"/>
      <c r="AG138" s="187"/>
      <c r="AH138" s="187"/>
      <c r="AI138" s="187"/>
      <c r="AJ138" s="187"/>
      <c r="AK138" s="187"/>
      <c r="AL138" s="187"/>
      <c r="AM138" s="187"/>
      <c r="AN138" s="188"/>
      <c r="AO138" s="186"/>
      <c r="AP138" s="187"/>
      <c r="AQ138" s="187"/>
      <c r="AR138" s="187"/>
      <c r="AS138" s="187"/>
      <c r="AT138" s="187"/>
      <c r="AU138" s="187"/>
      <c r="AV138" s="187"/>
      <c r="AW138" s="187"/>
      <c r="AX138" s="187"/>
      <c r="AY138" s="187"/>
      <c r="AZ138" s="188"/>
      <c r="BA138" s="40"/>
      <c r="BB138" s="70"/>
    </row>
    <row r="139" spans="1:54" ht="36" customHeight="1">
      <c r="A139" s="153" t="s">
        <v>59</v>
      </c>
      <c r="B139" s="154" t="s">
        <v>49</v>
      </c>
      <c r="C139" s="154" t="s">
        <v>49</v>
      </c>
      <c r="D139" s="154" t="s">
        <v>49</v>
      </c>
      <c r="E139" s="154" t="s">
        <v>49</v>
      </c>
      <c r="F139" s="154" t="s">
        <v>49</v>
      </c>
      <c r="G139" s="154" t="s">
        <v>49</v>
      </c>
      <c r="H139" s="155" t="s">
        <v>49</v>
      </c>
      <c r="I139" s="121"/>
      <c r="J139" s="159"/>
      <c r="K139" s="159"/>
      <c r="L139" s="160"/>
      <c r="M139" s="156" t="str">
        <f>IFERROR(INDEX(コード番号一覧!$A:$B,MATCH(副次曝露2,コード番号一覧!$A:$A,0),2),"")</f>
        <v/>
      </c>
      <c r="N139" s="157"/>
      <c r="O139" s="157"/>
      <c r="P139" s="157"/>
      <c r="Q139" s="157"/>
      <c r="R139" s="157"/>
      <c r="S139" s="157"/>
      <c r="T139" s="157"/>
      <c r="U139" s="157"/>
      <c r="V139" s="157"/>
      <c r="W139" s="157"/>
      <c r="X139" s="157"/>
      <c r="Y139" s="157"/>
      <c r="Z139" s="157"/>
      <c r="AA139" s="157"/>
      <c r="AB139" s="157"/>
      <c r="AC139" s="158"/>
      <c r="AD139" s="186"/>
      <c r="AE139" s="187"/>
      <c r="AF139" s="187"/>
      <c r="AG139" s="187"/>
      <c r="AH139" s="187"/>
      <c r="AI139" s="187"/>
      <c r="AJ139" s="187"/>
      <c r="AK139" s="187"/>
      <c r="AL139" s="187"/>
      <c r="AM139" s="187"/>
      <c r="AN139" s="188"/>
      <c r="AO139" s="186"/>
      <c r="AP139" s="187"/>
      <c r="AQ139" s="187"/>
      <c r="AR139" s="187"/>
      <c r="AS139" s="187"/>
      <c r="AT139" s="187"/>
      <c r="AU139" s="187"/>
      <c r="AV139" s="187"/>
      <c r="AW139" s="187"/>
      <c r="AX139" s="187"/>
      <c r="AY139" s="187"/>
      <c r="AZ139" s="188"/>
      <c r="BA139" s="40"/>
      <c r="BB139" s="70"/>
    </row>
    <row r="140" spans="1:54" ht="36" customHeight="1">
      <c r="A140" s="153" t="s">
        <v>60</v>
      </c>
      <c r="B140" s="154" t="s">
        <v>50</v>
      </c>
      <c r="C140" s="154" t="s">
        <v>50</v>
      </c>
      <c r="D140" s="154" t="s">
        <v>50</v>
      </c>
      <c r="E140" s="154" t="s">
        <v>50</v>
      </c>
      <c r="F140" s="154" t="s">
        <v>50</v>
      </c>
      <c r="G140" s="154" t="s">
        <v>50</v>
      </c>
      <c r="H140" s="155" t="s">
        <v>50</v>
      </c>
      <c r="I140" s="121"/>
      <c r="J140" s="159"/>
      <c r="K140" s="159"/>
      <c r="L140" s="160"/>
      <c r="M140" s="156" t="str">
        <f>IFERROR(INDEX(コード番号一覧!$A:$B,MATCH(副次曝露3,コード番号一覧!$A:$A,0),2),"")</f>
        <v/>
      </c>
      <c r="N140" s="157"/>
      <c r="O140" s="157"/>
      <c r="P140" s="157"/>
      <c r="Q140" s="157"/>
      <c r="R140" s="157"/>
      <c r="S140" s="157"/>
      <c r="T140" s="157"/>
      <c r="U140" s="157"/>
      <c r="V140" s="157"/>
      <c r="W140" s="157"/>
      <c r="X140" s="157"/>
      <c r="Y140" s="157"/>
      <c r="Z140" s="157"/>
      <c r="AA140" s="157"/>
      <c r="AB140" s="157"/>
      <c r="AC140" s="158"/>
      <c r="AD140" s="121"/>
      <c r="AE140" s="159"/>
      <c r="AF140" s="159"/>
      <c r="AG140" s="159"/>
      <c r="AH140" s="159"/>
      <c r="AI140" s="159"/>
      <c r="AJ140" s="159"/>
      <c r="AK140" s="159"/>
      <c r="AL140" s="159"/>
      <c r="AM140" s="159"/>
      <c r="AN140" s="160"/>
      <c r="AO140" s="121"/>
      <c r="AP140" s="159"/>
      <c r="AQ140" s="159"/>
      <c r="AR140" s="159"/>
      <c r="AS140" s="159"/>
      <c r="AT140" s="159"/>
      <c r="AU140" s="159"/>
      <c r="AV140" s="159"/>
      <c r="AW140" s="159"/>
      <c r="AX140" s="159"/>
      <c r="AY140" s="159"/>
      <c r="AZ140" s="160"/>
      <c r="BA140" s="40"/>
      <c r="BB140" s="70"/>
    </row>
    <row r="141" spans="1:54" ht="36" customHeight="1">
      <c r="A141" s="153" t="s">
        <v>61</v>
      </c>
      <c r="B141" s="154" t="s">
        <v>51</v>
      </c>
      <c r="C141" s="154" t="s">
        <v>51</v>
      </c>
      <c r="D141" s="154" t="s">
        <v>51</v>
      </c>
      <c r="E141" s="154" t="s">
        <v>51</v>
      </c>
      <c r="F141" s="154" t="s">
        <v>51</v>
      </c>
      <c r="G141" s="154" t="s">
        <v>51</v>
      </c>
      <c r="H141" s="155" t="s">
        <v>51</v>
      </c>
      <c r="I141" s="121"/>
      <c r="J141" s="159"/>
      <c r="K141" s="159"/>
      <c r="L141" s="160"/>
      <c r="M141" s="156" t="str">
        <f>IFERROR(INDEX(コード番号一覧!$A:$B,MATCH(副次曝露４,コード番号一覧!$A:$A,0),2),"")</f>
        <v/>
      </c>
      <c r="N141" s="157"/>
      <c r="O141" s="157"/>
      <c r="P141" s="157"/>
      <c r="Q141" s="157"/>
      <c r="R141" s="157"/>
      <c r="S141" s="157"/>
      <c r="T141" s="157"/>
      <c r="U141" s="157"/>
      <c r="V141" s="157"/>
      <c r="W141" s="157"/>
      <c r="X141" s="157"/>
      <c r="Y141" s="157"/>
      <c r="Z141" s="157"/>
      <c r="AA141" s="157"/>
      <c r="AB141" s="157"/>
      <c r="AC141" s="158"/>
      <c r="AD141" s="121"/>
      <c r="AE141" s="159"/>
      <c r="AF141" s="159"/>
      <c r="AG141" s="159"/>
      <c r="AH141" s="159"/>
      <c r="AI141" s="159"/>
      <c r="AJ141" s="159"/>
      <c r="AK141" s="159"/>
      <c r="AL141" s="159"/>
      <c r="AM141" s="159"/>
      <c r="AN141" s="160"/>
      <c r="AO141" s="121"/>
      <c r="AP141" s="159"/>
      <c r="AQ141" s="159"/>
      <c r="AR141" s="159"/>
      <c r="AS141" s="159"/>
      <c r="AT141" s="159"/>
      <c r="AU141" s="159"/>
      <c r="AV141" s="159"/>
      <c r="AW141" s="159"/>
      <c r="AX141" s="159"/>
      <c r="AY141" s="159"/>
      <c r="AZ141" s="160"/>
      <c r="BA141" s="40"/>
      <c r="BB141" s="70"/>
    </row>
    <row r="142" spans="1:54" ht="36" customHeight="1">
      <c r="A142" s="153" t="s">
        <v>62</v>
      </c>
      <c r="B142" s="154" t="s">
        <v>52</v>
      </c>
      <c r="C142" s="154" t="s">
        <v>52</v>
      </c>
      <c r="D142" s="154" t="s">
        <v>52</v>
      </c>
      <c r="E142" s="154" t="s">
        <v>52</v>
      </c>
      <c r="F142" s="154" t="s">
        <v>52</v>
      </c>
      <c r="G142" s="154" t="s">
        <v>52</v>
      </c>
      <c r="H142" s="155" t="s">
        <v>52</v>
      </c>
      <c r="I142" s="121"/>
      <c r="J142" s="159"/>
      <c r="K142" s="159"/>
      <c r="L142" s="160"/>
      <c r="M142" s="156" t="str">
        <f>IFERROR(INDEX(コード番号一覧!$A:$B,MATCH(副次曝露5,コード番号一覧!$A:$A,0),2),"")</f>
        <v/>
      </c>
      <c r="N142" s="157"/>
      <c r="O142" s="157"/>
      <c r="P142" s="157"/>
      <c r="Q142" s="157"/>
      <c r="R142" s="157"/>
      <c r="S142" s="157"/>
      <c r="T142" s="157"/>
      <c r="U142" s="157"/>
      <c r="V142" s="157"/>
      <c r="W142" s="157"/>
      <c r="X142" s="157"/>
      <c r="Y142" s="157"/>
      <c r="Z142" s="157"/>
      <c r="AA142" s="157"/>
      <c r="AB142" s="157"/>
      <c r="AC142" s="158"/>
      <c r="AD142" s="121"/>
      <c r="AE142" s="159"/>
      <c r="AF142" s="159"/>
      <c r="AG142" s="159"/>
      <c r="AH142" s="159"/>
      <c r="AI142" s="159"/>
      <c r="AJ142" s="159"/>
      <c r="AK142" s="159"/>
      <c r="AL142" s="159"/>
      <c r="AM142" s="159"/>
      <c r="AN142" s="160"/>
      <c r="AO142" s="121"/>
      <c r="AP142" s="159"/>
      <c r="AQ142" s="159"/>
      <c r="AR142" s="159"/>
      <c r="AS142" s="159"/>
      <c r="AT142" s="159"/>
      <c r="AU142" s="159"/>
      <c r="AV142" s="159"/>
      <c r="AW142" s="159"/>
      <c r="AX142" s="159"/>
      <c r="AY142" s="159"/>
      <c r="AZ142" s="160"/>
      <c r="BA142" s="40"/>
      <c r="BB142" s="70"/>
    </row>
    <row r="143" spans="1:54" ht="36" customHeight="1">
      <c r="A143" s="153" t="s">
        <v>63</v>
      </c>
      <c r="B143" s="154" t="s">
        <v>53</v>
      </c>
      <c r="C143" s="154" t="s">
        <v>53</v>
      </c>
      <c r="D143" s="154" t="s">
        <v>53</v>
      </c>
      <c r="E143" s="154" t="s">
        <v>53</v>
      </c>
      <c r="F143" s="154" t="s">
        <v>53</v>
      </c>
      <c r="G143" s="154" t="s">
        <v>53</v>
      </c>
      <c r="H143" s="155" t="s">
        <v>53</v>
      </c>
      <c r="I143" s="121"/>
      <c r="J143" s="159"/>
      <c r="K143" s="159"/>
      <c r="L143" s="160"/>
      <c r="M143" s="156" t="str">
        <f>IFERROR(INDEX(コード番号一覧!$A:$B,MATCH(副次曝露6,コード番号一覧!$A:$A,0),2),"")</f>
        <v/>
      </c>
      <c r="N143" s="157"/>
      <c r="O143" s="157"/>
      <c r="P143" s="157"/>
      <c r="Q143" s="157"/>
      <c r="R143" s="157"/>
      <c r="S143" s="157"/>
      <c r="T143" s="157"/>
      <c r="U143" s="157"/>
      <c r="V143" s="157"/>
      <c r="W143" s="157"/>
      <c r="X143" s="157"/>
      <c r="Y143" s="157"/>
      <c r="Z143" s="157"/>
      <c r="AA143" s="157"/>
      <c r="AB143" s="157"/>
      <c r="AC143" s="158"/>
      <c r="AD143" s="121"/>
      <c r="AE143" s="159"/>
      <c r="AF143" s="159"/>
      <c r="AG143" s="159"/>
      <c r="AH143" s="159"/>
      <c r="AI143" s="159"/>
      <c r="AJ143" s="159"/>
      <c r="AK143" s="159"/>
      <c r="AL143" s="159"/>
      <c r="AM143" s="159"/>
      <c r="AN143" s="160"/>
      <c r="AO143" s="121"/>
      <c r="AP143" s="159"/>
      <c r="AQ143" s="159"/>
      <c r="AR143" s="159"/>
      <c r="AS143" s="159"/>
      <c r="AT143" s="159"/>
      <c r="AU143" s="159"/>
      <c r="AV143" s="159"/>
      <c r="AW143" s="159"/>
      <c r="AX143" s="159"/>
      <c r="AY143" s="159"/>
      <c r="AZ143" s="160"/>
      <c r="BA143" s="40"/>
      <c r="BB143" s="70"/>
    </row>
  </sheetData>
  <sheetProtection deleteColumns="0" deleteRows="0"/>
  <mergeCells count="222">
    <mergeCell ref="I87:AZ87"/>
    <mergeCell ref="I85:AZ86"/>
    <mergeCell ref="A85:H86"/>
    <mergeCell ref="A53:H53"/>
    <mergeCell ref="I53:AZ53"/>
    <mergeCell ref="A55:H55"/>
    <mergeCell ref="A71:H73"/>
    <mergeCell ref="I71:AZ73"/>
    <mergeCell ref="I75:AZ78"/>
    <mergeCell ref="A79:H81"/>
    <mergeCell ref="I79:AZ81"/>
    <mergeCell ref="I82:AZ84"/>
    <mergeCell ref="A61:H63"/>
    <mergeCell ref="I61:AZ63"/>
    <mergeCell ref="I65:AZ70"/>
    <mergeCell ref="I55:AZ55"/>
    <mergeCell ref="A56:H58"/>
    <mergeCell ref="I56:AZ58"/>
    <mergeCell ref="A54:H54"/>
    <mergeCell ref="I54:AZ54"/>
    <mergeCell ref="A143:H143"/>
    <mergeCell ref="I143:L143"/>
    <mergeCell ref="M143:AC143"/>
    <mergeCell ref="AD143:AN143"/>
    <mergeCell ref="AO143:AZ143"/>
    <mergeCell ref="A141:H141"/>
    <mergeCell ref="I141:L141"/>
    <mergeCell ref="M141:AC141"/>
    <mergeCell ref="AD141:AN141"/>
    <mergeCell ref="AO141:AZ141"/>
    <mergeCell ref="A142:H142"/>
    <mergeCell ref="I142:L142"/>
    <mergeCell ref="M142:AC142"/>
    <mergeCell ref="AD142:AN142"/>
    <mergeCell ref="AO142:AZ142"/>
    <mergeCell ref="A139:H139"/>
    <mergeCell ref="I139:L139"/>
    <mergeCell ref="M139:AC139"/>
    <mergeCell ref="AD139:AN139"/>
    <mergeCell ref="AO139:AZ139"/>
    <mergeCell ref="A140:H140"/>
    <mergeCell ref="I140:L140"/>
    <mergeCell ref="M140:AC140"/>
    <mergeCell ref="AD140:AN140"/>
    <mergeCell ref="AO140:AZ140"/>
    <mergeCell ref="A137:H137"/>
    <mergeCell ref="I137:L137"/>
    <mergeCell ref="M137:AC137"/>
    <mergeCell ref="AD137:AN137"/>
    <mergeCell ref="AO137:AZ137"/>
    <mergeCell ref="A138:H138"/>
    <mergeCell ref="I138:L138"/>
    <mergeCell ref="M138:AC138"/>
    <mergeCell ref="AD138:AN138"/>
    <mergeCell ref="AO138:AZ138"/>
    <mergeCell ref="A135:H135"/>
    <mergeCell ref="I135:L135"/>
    <mergeCell ref="M135:AC135"/>
    <mergeCell ref="AD135:AN135"/>
    <mergeCell ref="AO135:AZ135"/>
    <mergeCell ref="A136:H136"/>
    <mergeCell ref="I136:L136"/>
    <mergeCell ref="M136:AC136"/>
    <mergeCell ref="AD136:AN136"/>
    <mergeCell ref="AO136:AZ136"/>
    <mergeCell ref="A133:H133"/>
    <mergeCell ref="I133:L133"/>
    <mergeCell ref="M133:AC133"/>
    <mergeCell ref="AD133:AN133"/>
    <mergeCell ref="AO133:AZ133"/>
    <mergeCell ref="A134:H134"/>
    <mergeCell ref="I134:L134"/>
    <mergeCell ref="M134:AC134"/>
    <mergeCell ref="AD134:AN134"/>
    <mergeCell ref="AO134:AZ134"/>
    <mergeCell ref="A131:H131"/>
    <mergeCell ref="I131:L131"/>
    <mergeCell ref="M131:AC131"/>
    <mergeCell ref="AD131:AN131"/>
    <mergeCell ref="AO131:AZ131"/>
    <mergeCell ref="A132:H132"/>
    <mergeCell ref="I132:L132"/>
    <mergeCell ref="M132:AC132"/>
    <mergeCell ref="AD132:AN132"/>
    <mergeCell ref="AO132:AZ132"/>
    <mergeCell ref="A128:H128"/>
    <mergeCell ref="I128:L128"/>
    <mergeCell ref="M128:AC128"/>
    <mergeCell ref="AD128:AN128"/>
    <mergeCell ref="AO128:AZ128"/>
    <mergeCell ref="A129:H129"/>
    <mergeCell ref="I129:L129"/>
    <mergeCell ref="M129:AC129"/>
    <mergeCell ref="AD129:AN129"/>
    <mergeCell ref="AO129:AZ129"/>
    <mergeCell ref="A126:H126"/>
    <mergeCell ref="I126:L126"/>
    <mergeCell ref="M126:AC126"/>
    <mergeCell ref="AD126:AN126"/>
    <mergeCell ref="AO126:AZ126"/>
    <mergeCell ref="A127:H127"/>
    <mergeCell ref="I127:L127"/>
    <mergeCell ref="M127:AC127"/>
    <mergeCell ref="AD127:AN127"/>
    <mergeCell ref="AO127:AZ127"/>
    <mergeCell ref="A124:H124"/>
    <mergeCell ref="I124:L124"/>
    <mergeCell ref="M124:AC124"/>
    <mergeCell ref="AD124:AN124"/>
    <mergeCell ref="AO124:AZ124"/>
    <mergeCell ref="A125:H125"/>
    <mergeCell ref="I125:L125"/>
    <mergeCell ref="M125:AC125"/>
    <mergeCell ref="AD125:AN125"/>
    <mergeCell ref="AO125:AZ125"/>
    <mergeCell ref="A122:H122"/>
    <mergeCell ref="I122:L122"/>
    <mergeCell ref="M122:AC122"/>
    <mergeCell ref="AD122:AN122"/>
    <mergeCell ref="AO122:AZ122"/>
    <mergeCell ref="A123:H123"/>
    <mergeCell ref="I123:L123"/>
    <mergeCell ref="M123:AC123"/>
    <mergeCell ref="AD123:AN123"/>
    <mergeCell ref="AO123:AZ123"/>
    <mergeCell ref="A120:H120"/>
    <mergeCell ref="I120:L120"/>
    <mergeCell ref="M120:AC120"/>
    <mergeCell ref="AD120:AN120"/>
    <mergeCell ref="AO120:AZ120"/>
    <mergeCell ref="A121:H121"/>
    <mergeCell ref="I121:L121"/>
    <mergeCell ref="M121:AC121"/>
    <mergeCell ref="AD121:AN121"/>
    <mergeCell ref="AO121:AZ121"/>
    <mergeCell ref="I91:AZ92"/>
    <mergeCell ref="A93:H94"/>
    <mergeCell ref="A95:H96"/>
    <mergeCell ref="I95:AZ96"/>
    <mergeCell ref="A89:H90"/>
    <mergeCell ref="I110:AZ111"/>
    <mergeCell ref="I113:AZ116"/>
    <mergeCell ref="A118:H118"/>
    <mergeCell ref="I118:L118"/>
    <mergeCell ref="M118:AC118"/>
    <mergeCell ref="AD118:AN118"/>
    <mergeCell ref="AO118:AZ118"/>
    <mergeCell ref="A103:H105"/>
    <mergeCell ref="I103:AZ105"/>
    <mergeCell ref="I93:AZ94"/>
    <mergeCell ref="I89:AZ90"/>
    <mergeCell ref="I97:AZ97"/>
    <mergeCell ref="A91:H92"/>
    <mergeCell ref="A119:H119"/>
    <mergeCell ref="I119:L119"/>
    <mergeCell ref="M119:AC119"/>
    <mergeCell ref="AD119:AN119"/>
    <mergeCell ref="AO119:AZ119"/>
    <mergeCell ref="A117:H117"/>
    <mergeCell ref="I117:L117"/>
    <mergeCell ref="M117:AC117"/>
    <mergeCell ref="AD117:AN117"/>
    <mergeCell ref="AO117:AZ117"/>
    <mergeCell ref="A48:H48"/>
    <mergeCell ref="I48:AZ48"/>
    <mergeCell ref="A49:H49"/>
    <mergeCell ref="I49:AZ49"/>
    <mergeCell ref="A51:H51"/>
    <mergeCell ref="I51:AZ51"/>
    <mergeCell ref="I52:AZ52"/>
    <mergeCell ref="A50:H50"/>
    <mergeCell ref="I50:AZ50"/>
    <mergeCell ref="A52:H52"/>
    <mergeCell ref="A43:H43"/>
    <mergeCell ref="I43:AZ43"/>
    <mergeCell ref="A44:H44"/>
    <mergeCell ref="I44:AZ44"/>
    <mergeCell ref="A45:H45"/>
    <mergeCell ref="I45:AZ45"/>
    <mergeCell ref="A38:H38"/>
    <mergeCell ref="I38:AZ38"/>
    <mergeCell ref="A39:H39"/>
    <mergeCell ref="I39:AZ39"/>
    <mergeCell ref="A40:H40"/>
    <mergeCell ref="I40:AZ40"/>
    <mergeCell ref="I23:AZ23"/>
    <mergeCell ref="A24:H24"/>
    <mergeCell ref="I24:AZ24"/>
    <mergeCell ref="I28:AZ35"/>
    <mergeCell ref="A37:H37"/>
    <mergeCell ref="I37:AZ37"/>
    <mergeCell ref="A20:H20"/>
    <mergeCell ref="I20:AZ20"/>
    <mergeCell ref="A21:H21"/>
    <mergeCell ref="I21:AZ21"/>
    <mergeCell ref="A22:H22"/>
    <mergeCell ref="I22:AZ22"/>
    <mergeCell ref="A25:H25"/>
    <mergeCell ref="I25:AZ25"/>
    <mergeCell ref="A23:H23"/>
    <mergeCell ref="A6:H6"/>
    <mergeCell ref="I6:AZ6"/>
    <mergeCell ref="A7:H7"/>
    <mergeCell ref="I7:AZ7"/>
    <mergeCell ref="A8:H8"/>
    <mergeCell ref="I8:AZ8"/>
    <mergeCell ref="A1:K1"/>
    <mergeCell ref="A4:K4"/>
    <mergeCell ref="A5:H5"/>
    <mergeCell ref="I5:AZ5"/>
    <mergeCell ref="A17:H17"/>
    <mergeCell ref="I17:AZ17"/>
    <mergeCell ref="A18:H18"/>
    <mergeCell ref="A19:H19"/>
    <mergeCell ref="I19:AZ19"/>
    <mergeCell ref="A9:H9"/>
    <mergeCell ref="I9:AZ9"/>
    <mergeCell ref="A13:H13"/>
    <mergeCell ref="I13:AZ13"/>
    <mergeCell ref="A14:H14"/>
    <mergeCell ref="I14:AZ14"/>
    <mergeCell ref="I18:AZ18"/>
  </mergeCells>
  <phoneticPr fontId="2"/>
  <dataValidations count="1">
    <dataValidation allowBlank="1" showInputMessage="1" sqref="M132:AC143 M118:AC129" xr:uid="{00000000-0002-0000-0100-000000000000}"/>
  </dataValidations>
  <pageMargins left="0.70866141732283472" right="0.70866141732283472" top="0.74803149606299213" bottom="0.74803149606299213" header="0.31496062992125984" footer="0.31496062992125984"/>
  <pageSetup paperSize="9" scale="61" fitToHeight="0" orientation="portrait" r:id="rId1"/>
  <rowBreaks count="2" manualBreakCount="2">
    <brk id="70" max="16383" man="1"/>
    <brk id="97"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'マスタデータ_実際は非表示(OLD)'!$A$1:$A$22</xm:f>
          </x14:formula1>
          <xm:sqref>I18 I37:AZ37</xm:sqref>
        </x14:dataValidation>
        <x14:dataValidation type="list" allowBlank="1" showInputMessage="1" showErrorMessage="1" xr:uid="{00000000-0002-0000-0100-000002000000}">
          <x14:formula1>
            <xm:f>'マスタデータ_実際は非表示(OLD)'!$C$6:$C$9</xm:f>
          </x14:formula1>
          <xm:sqref>I48:AZ48</xm:sqref>
        </x14:dataValidation>
        <x14:dataValidation type="list" allowBlank="1" showInputMessage="1" showErrorMessage="1" xr:uid="{00000000-0002-0000-0100-000003000000}">
          <x14:formula1>
            <xm:f>'マスタデータ_実際は非表示(OLD)'!$C$19:$C$21</xm:f>
          </x14:formula1>
          <xm:sqref>I51:AZ51</xm:sqref>
        </x14:dataValidation>
        <x14:dataValidation type="list" allowBlank="1" showInputMessage="1" showErrorMessage="1" xr:uid="{00000000-0002-0000-0100-000004000000}">
          <x14:formula1>
            <xm:f>'マスタデータ_実際は非表示(OLD)'!$C$25:$C$28</xm:f>
          </x14:formula1>
          <xm:sqref>I53:AZ53</xm:sqref>
        </x14:dataValidation>
        <x14:dataValidation type="list" allowBlank="1" showInputMessage="1" showErrorMessage="1" xr:uid="{00000000-0002-0000-0100-000005000000}">
          <x14:formula1>
            <xm:f>'マスタデータ_実際は非表示(OLD)'!$C$12:$C$16</xm:f>
          </x14:formula1>
          <xm:sqref>I49:AZ49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E0329-42C0-4F72-B477-8578D8B3D32C}">
  <sheetPr>
    <pageSetUpPr fitToPage="1"/>
  </sheetPr>
  <dimension ref="A1:BB142"/>
  <sheetViews>
    <sheetView view="pageBreakPreview" zoomScaleNormal="100" zoomScaleSheetLayoutView="100" workbookViewId="0">
      <selection activeCell="I14" sqref="I14:AZ14"/>
    </sheetView>
  </sheetViews>
  <sheetFormatPr defaultColWidth="3" defaultRowHeight="18.75"/>
  <cols>
    <col min="1" max="8" width="3.625" style="38" customWidth="1"/>
    <col min="9" max="29" width="3" style="38"/>
    <col min="30" max="40" width="2" style="38" customWidth="1"/>
    <col min="41" max="52" width="1.5" style="38" customWidth="1"/>
    <col min="53" max="53" width="3" style="38"/>
    <col min="54" max="16384" width="3" style="1"/>
  </cols>
  <sheetData>
    <row r="1" spans="1:54">
      <c r="A1" s="219" t="s">
        <v>152</v>
      </c>
      <c r="B1" s="219"/>
      <c r="C1" s="219"/>
      <c r="D1" s="219"/>
      <c r="E1" s="219"/>
      <c r="F1" s="219"/>
      <c r="G1" s="219"/>
      <c r="H1" s="219"/>
      <c r="I1" s="219"/>
      <c r="J1" s="219"/>
      <c r="K1" s="219"/>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70"/>
    </row>
    <row r="2" spans="1:54" ht="13.5" customHeight="1">
      <c r="A2" s="80" t="s">
        <v>348</v>
      </c>
      <c r="B2" s="59"/>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70"/>
    </row>
    <row r="3" spans="1:54" ht="13.5" customHeight="1">
      <c r="A3" s="80" t="s">
        <v>370</v>
      </c>
      <c r="B3" s="59"/>
      <c r="C3" s="40"/>
      <c r="D3" s="40"/>
      <c r="E3" s="40"/>
      <c r="F3" s="40"/>
      <c r="G3" s="40"/>
      <c r="H3" s="40"/>
      <c r="I3" s="40"/>
      <c r="J3" s="40"/>
      <c r="K3" s="40"/>
      <c r="L3" s="40"/>
      <c r="M3" s="40"/>
      <c r="N3" s="40"/>
      <c r="O3" s="40"/>
      <c r="P3" s="40"/>
      <c r="Q3" s="40"/>
      <c r="R3" s="40"/>
      <c r="S3" s="40"/>
      <c r="T3" s="53" t="s">
        <v>369</v>
      </c>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40"/>
      <c r="BB3" s="70"/>
    </row>
    <row r="4" spans="1:54" ht="13.5" customHeight="1">
      <c r="A4" s="118" t="s">
        <v>0</v>
      </c>
      <c r="B4" s="118"/>
      <c r="C4" s="118"/>
      <c r="D4" s="118"/>
      <c r="E4" s="118"/>
      <c r="F4" s="118"/>
      <c r="G4" s="118"/>
      <c r="H4" s="118"/>
      <c r="I4" s="119"/>
      <c r="J4" s="119"/>
      <c r="K4" s="119"/>
      <c r="L4" s="52"/>
      <c r="M4" s="52"/>
      <c r="N4" s="52"/>
      <c r="O4" s="52"/>
      <c r="P4" s="40"/>
      <c r="Q4" s="40"/>
      <c r="R4" s="40"/>
      <c r="S4" s="40"/>
      <c r="T4" s="53" t="s">
        <v>364</v>
      </c>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2"/>
      <c r="BB4" s="70"/>
    </row>
    <row r="5" spans="1:54" ht="13.5" customHeight="1">
      <c r="A5" s="97" t="s">
        <v>13</v>
      </c>
      <c r="B5" s="97"/>
      <c r="C5" s="97"/>
      <c r="D5" s="97"/>
      <c r="E5" s="97"/>
      <c r="F5" s="97"/>
      <c r="G5" s="97"/>
      <c r="H5" s="97"/>
      <c r="I5" s="113"/>
      <c r="J5" s="114"/>
      <c r="K5" s="114"/>
      <c r="L5" s="114"/>
      <c r="M5" s="114"/>
      <c r="N5" s="114"/>
      <c r="O5" s="114"/>
      <c r="P5" s="114"/>
      <c r="Q5" s="114"/>
      <c r="R5" s="114"/>
      <c r="S5" s="114"/>
      <c r="T5" s="114"/>
      <c r="U5" s="114"/>
      <c r="V5" s="114"/>
      <c r="W5" s="114"/>
      <c r="X5" s="114"/>
      <c r="Y5" s="114"/>
      <c r="Z5" s="114"/>
      <c r="AA5" s="114"/>
      <c r="AB5" s="114"/>
      <c r="AC5" s="114"/>
      <c r="AD5" s="115"/>
      <c r="AE5" s="115"/>
      <c r="AF5" s="115"/>
      <c r="AG5" s="115"/>
      <c r="AH5" s="115"/>
      <c r="AI5" s="115"/>
      <c r="AJ5" s="115"/>
      <c r="AK5" s="115"/>
      <c r="AL5" s="115"/>
      <c r="AM5" s="115"/>
      <c r="AN5" s="115"/>
      <c r="AO5" s="115"/>
      <c r="AP5" s="115"/>
      <c r="AQ5" s="115"/>
      <c r="AR5" s="115"/>
      <c r="AS5" s="115"/>
      <c r="AT5" s="115"/>
      <c r="AU5" s="115"/>
      <c r="AV5" s="115"/>
      <c r="AW5" s="115"/>
      <c r="AX5" s="115"/>
      <c r="AY5" s="115"/>
      <c r="AZ5" s="116"/>
      <c r="BA5" s="40"/>
      <c r="BB5" s="70"/>
    </row>
    <row r="6" spans="1:54" ht="13.5" customHeight="1">
      <c r="A6" s="97" t="s">
        <v>12</v>
      </c>
      <c r="B6" s="97"/>
      <c r="C6" s="97"/>
      <c r="D6" s="97"/>
      <c r="E6" s="97"/>
      <c r="F6" s="97"/>
      <c r="G6" s="97"/>
      <c r="H6" s="97"/>
      <c r="I6" s="113"/>
      <c r="J6" s="114"/>
      <c r="K6" s="114"/>
      <c r="L6" s="114"/>
      <c r="M6" s="114"/>
      <c r="N6" s="114"/>
      <c r="O6" s="114"/>
      <c r="P6" s="114"/>
      <c r="Q6" s="114"/>
      <c r="R6" s="114"/>
      <c r="S6" s="114"/>
      <c r="T6" s="114"/>
      <c r="U6" s="114"/>
      <c r="V6" s="114"/>
      <c r="W6" s="114"/>
      <c r="X6" s="114"/>
      <c r="Y6" s="114"/>
      <c r="Z6" s="114"/>
      <c r="AA6" s="114"/>
      <c r="AB6" s="114"/>
      <c r="AC6" s="114"/>
      <c r="AD6" s="115"/>
      <c r="AE6" s="115"/>
      <c r="AF6" s="115"/>
      <c r="AG6" s="115"/>
      <c r="AH6" s="115"/>
      <c r="AI6" s="115"/>
      <c r="AJ6" s="115"/>
      <c r="AK6" s="115"/>
      <c r="AL6" s="115"/>
      <c r="AM6" s="115"/>
      <c r="AN6" s="115"/>
      <c r="AO6" s="115"/>
      <c r="AP6" s="115"/>
      <c r="AQ6" s="115"/>
      <c r="AR6" s="115"/>
      <c r="AS6" s="115"/>
      <c r="AT6" s="115"/>
      <c r="AU6" s="115"/>
      <c r="AV6" s="115"/>
      <c r="AW6" s="115"/>
      <c r="AX6" s="115"/>
      <c r="AY6" s="115"/>
      <c r="AZ6" s="116"/>
      <c r="BA6" s="40"/>
      <c r="BB6" s="70"/>
    </row>
    <row r="7" spans="1:54" ht="13.5" customHeight="1">
      <c r="A7" s="97" t="s">
        <v>1</v>
      </c>
      <c r="B7" s="97"/>
      <c r="C7" s="97"/>
      <c r="D7" s="97"/>
      <c r="E7" s="97"/>
      <c r="F7" s="97"/>
      <c r="G7" s="97"/>
      <c r="H7" s="97"/>
      <c r="I7" s="113"/>
      <c r="J7" s="114"/>
      <c r="K7" s="114"/>
      <c r="L7" s="114"/>
      <c r="M7" s="114"/>
      <c r="N7" s="114"/>
      <c r="O7" s="114"/>
      <c r="P7" s="114"/>
      <c r="Q7" s="114"/>
      <c r="R7" s="114"/>
      <c r="S7" s="114"/>
      <c r="T7" s="114"/>
      <c r="U7" s="114"/>
      <c r="V7" s="114"/>
      <c r="W7" s="114"/>
      <c r="X7" s="114"/>
      <c r="Y7" s="114"/>
      <c r="Z7" s="114"/>
      <c r="AA7" s="114"/>
      <c r="AB7" s="114"/>
      <c r="AC7" s="114"/>
      <c r="AD7" s="115"/>
      <c r="AE7" s="115"/>
      <c r="AF7" s="115"/>
      <c r="AG7" s="115"/>
      <c r="AH7" s="115"/>
      <c r="AI7" s="115"/>
      <c r="AJ7" s="115"/>
      <c r="AK7" s="115"/>
      <c r="AL7" s="115"/>
      <c r="AM7" s="115"/>
      <c r="AN7" s="115"/>
      <c r="AO7" s="115"/>
      <c r="AP7" s="115"/>
      <c r="AQ7" s="115"/>
      <c r="AR7" s="115"/>
      <c r="AS7" s="115"/>
      <c r="AT7" s="115"/>
      <c r="AU7" s="115"/>
      <c r="AV7" s="115"/>
      <c r="AW7" s="115"/>
      <c r="AX7" s="115"/>
      <c r="AY7" s="115"/>
      <c r="AZ7" s="116"/>
      <c r="BA7" s="40"/>
      <c r="BB7" s="70"/>
    </row>
    <row r="8" spans="1:54" ht="12.75" customHeight="1">
      <c r="A8" s="97" t="s">
        <v>2</v>
      </c>
      <c r="B8" s="97"/>
      <c r="C8" s="97"/>
      <c r="D8" s="97"/>
      <c r="E8" s="97"/>
      <c r="F8" s="97"/>
      <c r="G8" s="97"/>
      <c r="H8" s="97"/>
      <c r="I8" s="113"/>
      <c r="J8" s="114"/>
      <c r="K8" s="114"/>
      <c r="L8" s="114"/>
      <c r="M8" s="114"/>
      <c r="N8" s="114"/>
      <c r="O8" s="114"/>
      <c r="P8" s="114"/>
      <c r="Q8" s="114"/>
      <c r="R8" s="114"/>
      <c r="S8" s="114"/>
      <c r="T8" s="114"/>
      <c r="U8" s="114"/>
      <c r="V8" s="114"/>
      <c r="W8" s="114"/>
      <c r="X8" s="114"/>
      <c r="Y8" s="114"/>
      <c r="Z8" s="114"/>
      <c r="AA8" s="114"/>
      <c r="AB8" s="114"/>
      <c r="AC8" s="114"/>
      <c r="AD8" s="115"/>
      <c r="AE8" s="115"/>
      <c r="AF8" s="115"/>
      <c r="AG8" s="115"/>
      <c r="AH8" s="115"/>
      <c r="AI8" s="115"/>
      <c r="AJ8" s="115"/>
      <c r="AK8" s="115"/>
      <c r="AL8" s="115"/>
      <c r="AM8" s="115"/>
      <c r="AN8" s="115"/>
      <c r="AO8" s="115"/>
      <c r="AP8" s="115"/>
      <c r="AQ8" s="115"/>
      <c r="AR8" s="115"/>
      <c r="AS8" s="115"/>
      <c r="AT8" s="115"/>
      <c r="AU8" s="115"/>
      <c r="AV8" s="115"/>
      <c r="AW8" s="115"/>
      <c r="AX8" s="115"/>
      <c r="AY8" s="115"/>
      <c r="AZ8" s="116"/>
      <c r="BA8" s="40"/>
      <c r="BB8" s="70"/>
    </row>
    <row r="9" spans="1:54" ht="13.5" customHeight="1">
      <c r="A9" s="97" t="s">
        <v>3</v>
      </c>
      <c r="B9" s="97"/>
      <c r="C9" s="97"/>
      <c r="D9" s="97"/>
      <c r="E9" s="97"/>
      <c r="F9" s="97"/>
      <c r="G9" s="97"/>
      <c r="H9" s="97"/>
      <c r="I9" s="98" t="s">
        <v>185</v>
      </c>
      <c r="J9" s="99"/>
      <c r="K9" s="99"/>
      <c r="L9" s="99"/>
      <c r="M9" s="99"/>
      <c r="N9" s="99"/>
      <c r="O9" s="99"/>
      <c r="P9" s="99"/>
      <c r="Q9" s="99"/>
      <c r="R9" s="99"/>
      <c r="S9" s="99"/>
      <c r="T9" s="99"/>
      <c r="U9" s="99"/>
      <c r="V9" s="99"/>
      <c r="W9" s="99"/>
      <c r="X9" s="99"/>
      <c r="Y9" s="99"/>
      <c r="Z9" s="99"/>
      <c r="AA9" s="99"/>
      <c r="AB9" s="99"/>
      <c r="AC9" s="99"/>
      <c r="AD9" s="100"/>
      <c r="AE9" s="100"/>
      <c r="AF9" s="100"/>
      <c r="AG9" s="100"/>
      <c r="AH9" s="100"/>
      <c r="AI9" s="100"/>
      <c r="AJ9" s="100"/>
      <c r="AK9" s="100"/>
      <c r="AL9" s="100"/>
      <c r="AM9" s="100"/>
      <c r="AN9" s="100"/>
      <c r="AO9" s="100"/>
      <c r="AP9" s="100"/>
      <c r="AQ9" s="100"/>
      <c r="AR9" s="100"/>
      <c r="AS9" s="100"/>
      <c r="AT9" s="100"/>
      <c r="AU9" s="100"/>
      <c r="AV9" s="100"/>
      <c r="AW9" s="100"/>
      <c r="AX9" s="100"/>
      <c r="AY9" s="100"/>
      <c r="AZ9" s="101"/>
      <c r="BA9" s="40"/>
      <c r="BB9" s="70"/>
    </row>
    <row r="10" spans="1:54">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70"/>
    </row>
    <row r="11" spans="1:54" ht="29.25" customHeight="1">
      <c r="A11" s="41"/>
      <c r="B11" s="81" t="s">
        <v>544</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0"/>
      <c r="BB11" s="70"/>
    </row>
    <row r="12" spans="1:54" ht="7.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70"/>
    </row>
    <row r="13" spans="1:54">
      <c r="A13" s="102" t="s">
        <v>4</v>
      </c>
      <c r="B13" s="102"/>
      <c r="C13" s="102"/>
      <c r="D13" s="102"/>
      <c r="E13" s="102"/>
      <c r="F13" s="102"/>
      <c r="G13" s="102"/>
      <c r="H13" s="102"/>
      <c r="I13" s="103"/>
      <c r="J13" s="104"/>
      <c r="K13" s="104"/>
      <c r="L13" s="104"/>
      <c r="M13" s="104"/>
      <c r="N13" s="104"/>
      <c r="O13" s="104"/>
      <c r="P13" s="104"/>
      <c r="Q13" s="104"/>
      <c r="R13" s="104"/>
      <c r="S13" s="104"/>
      <c r="T13" s="104"/>
      <c r="U13" s="104"/>
      <c r="V13" s="104"/>
      <c r="W13" s="104"/>
      <c r="X13" s="104"/>
      <c r="Y13" s="104"/>
      <c r="Z13" s="104"/>
      <c r="AA13" s="104"/>
      <c r="AB13" s="104"/>
      <c r="AC13" s="104"/>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6"/>
      <c r="BA13" s="40"/>
      <c r="BB13" s="70"/>
    </row>
    <row r="14" spans="1:54" ht="27.75" customHeight="1">
      <c r="A14" s="107" t="s">
        <v>195</v>
      </c>
      <c r="B14" s="107"/>
      <c r="C14" s="107"/>
      <c r="D14" s="107"/>
      <c r="E14" s="107"/>
      <c r="F14" s="107"/>
      <c r="G14" s="107"/>
      <c r="H14" s="107"/>
      <c r="I14" s="103" t="s">
        <v>545</v>
      </c>
      <c r="J14" s="104"/>
      <c r="K14" s="104"/>
      <c r="L14" s="104"/>
      <c r="M14" s="104"/>
      <c r="N14" s="104"/>
      <c r="O14" s="104"/>
      <c r="P14" s="104"/>
      <c r="Q14" s="104"/>
      <c r="R14" s="104"/>
      <c r="S14" s="104"/>
      <c r="T14" s="104"/>
      <c r="U14" s="104"/>
      <c r="V14" s="104"/>
      <c r="W14" s="104"/>
      <c r="X14" s="104"/>
      <c r="Y14" s="104"/>
      <c r="Z14" s="104"/>
      <c r="AA14" s="104"/>
      <c r="AB14" s="104"/>
      <c r="AC14" s="104"/>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6"/>
      <c r="BA14" s="40"/>
      <c r="BB14" s="70"/>
    </row>
    <row r="15" spans="1:54">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70"/>
    </row>
    <row r="16" spans="1:54" ht="17.25" customHeight="1">
      <c r="A16" s="55" t="s">
        <v>526</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0"/>
      <c r="BB16" s="70"/>
    </row>
    <row r="17" spans="1:54" ht="15.75" customHeight="1">
      <c r="A17" s="92" t="s">
        <v>5</v>
      </c>
      <c r="B17" s="92"/>
      <c r="C17" s="92"/>
      <c r="D17" s="92"/>
      <c r="E17" s="92"/>
      <c r="F17" s="92"/>
      <c r="G17" s="92"/>
      <c r="H17" s="92"/>
      <c r="I17" s="93"/>
      <c r="J17" s="94"/>
      <c r="K17" s="94"/>
      <c r="L17" s="94"/>
      <c r="M17" s="94"/>
      <c r="N17" s="94"/>
      <c r="O17" s="94"/>
      <c r="P17" s="94"/>
      <c r="Q17" s="94"/>
      <c r="R17" s="94"/>
      <c r="S17" s="94"/>
      <c r="T17" s="94"/>
      <c r="U17" s="94"/>
      <c r="V17" s="94"/>
      <c r="W17" s="94"/>
      <c r="X17" s="94"/>
      <c r="Y17" s="94"/>
      <c r="Z17" s="94"/>
      <c r="AA17" s="94"/>
      <c r="AB17" s="94"/>
      <c r="AC17" s="94"/>
      <c r="AD17" s="95"/>
      <c r="AE17" s="95"/>
      <c r="AF17" s="95"/>
      <c r="AG17" s="95"/>
      <c r="AH17" s="95"/>
      <c r="AI17" s="95"/>
      <c r="AJ17" s="95"/>
      <c r="AK17" s="95"/>
      <c r="AL17" s="95"/>
      <c r="AM17" s="95"/>
      <c r="AN17" s="95"/>
      <c r="AO17" s="95"/>
      <c r="AP17" s="95"/>
      <c r="AQ17" s="95"/>
      <c r="AR17" s="95"/>
      <c r="AS17" s="95"/>
      <c r="AT17" s="95"/>
      <c r="AU17" s="95"/>
      <c r="AV17" s="95"/>
      <c r="AW17" s="95"/>
      <c r="AX17" s="95"/>
      <c r="AY17" s="95"/>
      <c r="AZ17" s="96"/>
      <c r="BA17" s="40"/>
      <c r="BB17" s="70"/>
    </row>
    <row r="18" spans="1:54" ht="15.75" customHeight="1">
      <c r="A18" s="92" t="s">
        <v>8</v>
      </c>
      <c r="B18" s="92"/>
      <c r="C18" s="92"/>
      <c r="D18" s="92"/>
      <c r="E18" s="92"/>
      <c r="F18" s="92"/>
      <c r="G18" s="92"/>
      <c r="H18" s="92"/>
      <c r="I18" s="93" t="s">
        <v>199</v>
      </c>
      <c r="J18" s="94"/>
      <c r="K18" s="94"/>
      <c r="L18" s="94"/>
      <c r="M18" s="94"/>
      <c r="N18" s="94"/>
      <c r="O18" s="94"/>
      <c r="P18" s="94"/>
      <c r="Q18" s="94"/>
      <c r="R18" s="94"/>
      <c r="S18" s="94"/>
      <c r="T18" s="94"/>
      <c r="U18" s="94"/>
      <c r="V18" s="94"/>
      <c r="W18" s="94"/>
      <c r="X18" s="94"/>
      <c r="Y18" s="94"/>
      <c r="Z18" s="94"/>
      <c r="AA18" s="94"/>
      <c r="AB18" s="94"/>
      <c r="AC18" s="94"/>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40"/>
      <c r="BB18" s="70"/>
    </row>
    <row r="19" spans="1:54" ht="15.75" customHeight="1">
      <c r="A19" s="92" t="s">
        <v>9</v>
      </c>
      <c r="B19" s="92"/>
      <c r="C19" s="92"/>
      <c r="D19" s="92"/>
      <c r="E19" s="92"/>
      <c r="F19" s="92"/>
      <c r="G19" s="92"/>
      <c r="H19" s="92"/>
      <c r="I19" s="93"/>
      <c r="J19" s="94"/>
      <c r="K19" s="94"/>
      <c r="L19" s="94"/>
      <c r="M19" s="94"/>
      <c r="N19" s="94"/>
      <c r="O19" s="94"/>
      <c r="P19" s="94"/>
      <c r="Q19" s="94"/>
      <c r="R19" s="94"/>
      <c r="S19" s="94"/>
      <c r="T19" s="94"/>
      <c r="U19" s="94"/>
      <c r="V19" s="94"/>
      <c r="W19" s="94"/>
      <c r="X19" s="94"/>
      <c r="Y19" s="94"/>
      <c r="Z19" s="94"/>
      <c r="AA19" s="94"/>
      <c r="AB19" s="94"/>
      <c r="AC19" s="94"/>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40"/>
      <c r="BB19" s="70"/>
    </row>
    <row r="20" spans="1:54" ht="15.75" customHeight="1">
      <c r="A20" s="92" t="s">
        <v>10</v>
      </c>
      <c r="B20" s="92"/>
      <c r="C20" s="92"/>
      <c r="D20" s="92"/>
      <c r="E20" s="92"/>
      <c r="F20" s="92"/>
      <c r="G20" s="92"/>
      <c r="H20" s="92"/>
      <c r="I20" s="93"/>
      <c r="J20" s="94"/>
      <c r="K20" s="94"/>
      <c r="L20" s="94"/>
      <c r="M20" s="94"/>
      <c r="N20" s="94"/>
      <c r="O20" s="94"/>
      <c r="P20" s="94"/>
      <c r="Q20" s="94"/>
      <c r="R20" s="94"/>
      <c r="S20" s="94"/>
      <c r="T20" s="94"/>
      <c r="U20" s="94"/>
      <c r="V20" s="94"/>
      <c r="W20" s="94"/>
      <c r="X20" s="94"/>
      <c r="Y20" s="94"/>
      <c r="Z20" s="94"/>
      <c r="AA20" s="94"/>
      <c r="AB20" s="94"/>
      <c r="AC20" s="94"/>
      <c r="AD20" s="95"/>
      <c r="AE20" s="95"/>
      <c r="AF20" s="95"/>
      <c r="AG20" s="95"/>
      <c r="AH20" s="95"/>
      <c r="AI20" s="95"/>
      <c r="AJ20" s="95"/>
      <c r="AK20" s="95"/>
      <c r="AL20" s="95"/>
      <c r="AM20" s="95"/>
      <c r="AN20" s="95"/>
      <c r="AO20" s="95"/>
      <c r="AP20" s="95"/>
      <c r="AQ20" s="95"/>
      <c r="AR20" s="95"/>
      <c r="AS20" s="95"/>
      <c r="AT20" s="95"/>
      <c r="AU20" s="95"/>
      <c r="AV20" s="95"/>
      <c r="AW20" s="95"/>
      <c r="AX20" s="95"/>
      <c r="AY20" s="95"/>
      <c r="AZ20" s="96"/>
      <c r="BA20" s="40"/>
      <c r="BB20" s="70"/>
    </row>
    <row r="21" spans="1:54" ht="15.75" customHeight="1">
      <c r="A21" s="92" t="s">
        <v>11</v>
      </c>
      <c r="B21" s="92"/>
      <c r="C21" s="92"/>
      <c r="D21" s="92"/>
      <c r="E21" s="92"/>
      <c r="F21" s="92"/>
      <c r="G21" s="92"/>
      <c r="H21" s="92"/>
      <c r="I21" s="93"/>
      <c r="J21" s="94"/>
      <c r="K21" s="94"/>
      <c r="L21" s="94"/>
      <c r="M21" s="94"/>
      <c r="N21" s="94"/>
      <c r="O21" s="94"/>
      <c r="P21" s="94"/>
      <c r="Q21" s="94"/>
      <c r="R21" s="94"/>
      <c r="S21" s="94"/>
      <c r="T21" s="94"/>
      <c r="U21" s="94"/>
      <c r="V21" s="94"/>
      <c r="W21" s="94"/>
      <c r="X21" s="94"/>
      <c r="Y21" s="94"/>
      <c r="Z21" s="94"/>
      <c r="AA21" s="94"/>
      <c r="AB21" s="94"/>
      <c r="AC21" s="94"/>
      <c r="AD21" s="95"/>
      <c r="AE21" s="95"/>
      <c r="AF21" s="95"/>
      <c r="AG21" s="95"/>
      <c r="AH21" s="95"/>
      <c r="AI21" s="95"/>
      <c r="AJ21" s="95"/>
      <c r="AK21" s="95"/>
      <c r="AL21" s="95"/>
      <c r="AM21" s="95"/>
      <c r="AN21" s="95"/>
      <c r="AO21" s="95"/>
      <c r="AP21" s="95"/>
      <c r="AQ21" s="95"/>
      <c r="AR21" s="95"/>
      <c r="AS21" s="95"/>
      <c r="AT21" s="95"/>
      <c r="AU21" s="95"/>
      <c r="AV21" s="95"/>
      <c r="AW21" s="95"/>
      <c r="AX21" s="95"/>
      <c r="AY21" s="95"/>
      <c r="AZ21" s="96"/>
      <c r="BA21" s="40"/>
      <c r="BB21" s="70"/>
    </row>
    <row r="22" spans="1:54" ht="43.5" customHeight="1">
      <c r="A22" s="92" t="s">
        <v>148</v>
      </c>
      <c r="B22" s="92"/>
      <c r="C22" s="92"/>
      <c r="D22" s="92"/>
      <c r="E22" s="92"/>
      <c r="F22" s="92"/>
      <c r="G22" s="92"/>
      <c r="H22" s="92"/>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112"/>
      <c r="BA22" s="40"/>
      <c r="BB22" s="70"/>
    </row>
    <row r="23" spans="1:54" ht="15.75" customHeight="1">
      <c r="A23" s="92" t="s">
        <v>6</v>
      </c>
      <c r="B23" s="92"/>
      <c r="C23" s="92"/>
      <c r="D23" s="92"/>
      <c r="E23" s="92"/>
      <c r="F23" s="92"/>
      <c r="G23" s="92"/>
      <c r="H23" s="92"/>
      <c r="I23" s="93"/>
      <c r="J23" s="94"/>
      <c r="K23" s="94"/>
      <c r="L23" s="94"/>
      <c r="M23" s="94"/>
      <c r="N23" s="94"/>
      <c r="O23" s="94"/>
      <c r="P23" s="94"/>
      <c r="Q23" s="94"/>
      <c r="R23" s="94"/>
      <c r="S23" s="94"/>
      <c r="T23" s="94"/>
      <c r="U23" s="94"/>
      <c r="V23" s="94"/>
      <c r="W23" s="94"/>
      <c r="X23" s="94"/>
      <c r="Y23" s="94"/>
      <c r="Z23" s="94"/>
      <c r="AA23" s="94"/>
      <c r="AB23" s="94"/>
      <c r="AC23" s="94"/>
      <c r="AD23" s="95"/>
      <c r="AE23" s="95"/>
      <c r="AF23" s="95"/>
      <c r="AG23" s="95"/>
      <c r="AH23" s="95"/>
      <c r="AI23" s="95"/>
      <c r="AJ23" s="95"/>
      <c r="AK23" s="95"/>
      <c r="AL23" s="95"/>
      <c r="AM23" s="95"/>
      <c r="AN23" s="95"/>
      <c r="AO23" s="95"/>
      <c r="AP23" s="95"/>
      <c r="AQ23" s="95"/>
      <c r="AR23" s="95"/>
      <c r="AS23" s="95"/>
      <c r="AT23" s="95"/>
      <c r="AU23" s="95"/>
      <c r="AV23" s="95"/>
      <c r="AW23" s="95"/>
      <c r="AX23" s="95"/>
      <c r="AY23" s="95"/>
      <c r="AZ23" s="96"/>
      <c r="BA23" s="40"/>
      <c r="BB23" s="70"/>
    </row>
    <row r="24" spans="1:54" ht="15" customHeight="1">
      <c r="A24" s="92" t="s">
        <v>7</v>
      </c>
      <c r="B24" s="92"/>
      <c r="C24" s="92"/>
      <c r="D24" s="92"/>
      <c r="E24" s="92"/>
      <c r="F24" s="92"/>
      <c r="G24" s="92"/>
      <c r="H24" s="92"/>
      <c r="I24" s="93"/>
      <c r="J24" s="94"/>
      <c r="K24" s="94"/>
      <c r="L24" s="94"/>
      <c r="M24" s="94"/>
      <c r="N24" s="94"/>
      <c r="O24" s="94"/>
      <c r="P24" s="94"/>
      <c r="Q24" s="94"/>
      <c r="R24" s="94"/>
      <c r="S24" s="94"/>
      <c r="T24" s="94"/>
      <c r="U24" s="94"/>
      <c r="V24" s="94"/>
      <c r="W24" s="94"/>
      <c r="X24" s="94"/>
      <c r="Y24" s="94"/>
      <c r="Z24" s="94"/>
      <c r="AA24" s="94"/>
      <c r="AB24" s="94"/>
      <c r="AC24" s="94"/>
      <c r="AD24" s="95"/>
      <c r="AE24" s="95"/>
      <c r="AF24" s="95"/>
      <c r="AG24" s="95"/>
      <c r="AH24" s="95"/>
      <c r="AI24" s="95"/>
      <c r="AJ24" s="95"/>
      <c r="AK24" s="95"/>
      <c r="AL24" s="95"/>
      <c r="AM24" s="95"/>
      <c r="AN24" s="95"/>
      <c r="AO24" s="95"/>
      <c r="AP24" s="95"/>
      <c r="AQ24" s="95"/>
      <c r="AR24" s="95"/>
      <c r="AS24" s="95"/>
      <c r="AT24" s="95"/>
      <c r="AU24" s="95"/>
      <c r="AV24" s="95"/>
      <c r="AW24" s="95"/>
      <c r="AX24" s="95"/>
      <c r="AY24" s="95"/>
      <c r="AZ24" s="96"/>
      <c r="BA24" s="40"/>
      <c r="BB24" s="70"/>
    </row>
    <row r="25" spans="1:54" ht="4.5" hidden="1" customHeight="1">
      <c r="A25" s="92"/>
      <c r="B25" s="92"/>
      <c r="C25" s="92"/>
      <c r="D25" s="92"/>
      <c r="E25" s="92"/>
      <c r="F25" s="92"/>
      <c r="G25" s="92"/>
      <c r="H25" s="92"/>
      <c r="I25" s="122"/>
      <c r="J25" s="123"/>
      <c r="K25" s="123"/>
      <c r="L25" s="123"/>
      <c r="M25" s="123"/>
      <c r="N25" s="123"/>
      <c r="O25" s="123"/>
      <c r="P25" s="123"/>
      <c r="Q25" s="123"/>
      <c r="R25" s="123"/>
      <c r="S25" s="123"/>
      <c r="T25" s="123"/>
      <c r="U25" s="123"/>
      <c r="V25" s="123"/>
      <c r="W25" s="123"/>
      <c r="X25" s="123"/>
      <c r="Y25" s="123"/>
      <c r="Z25" s="123"/>
      <c r="AA25" s="123"/>
      <c r="AB25" s="123"/>
      <c r="AC25" s="123"/>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6"/>
      <c r="BA25" s="40"/>
      <c r="BB25" s="70"/>
    </row>
    <row r="26" spans="1:54" ht="8.25" customHeight="1">
      <c r="A26" s="40"/>
      <c r="B26" s="40"/>
      <c r="C26" s="40"/>
      <c r="D26" s="40"/>
      <c r="E26" s="40"/>
      <c r="F26" s="40"/>
      <c r="G26" s="40"/>
      <c r="H26" s="40"/>
      <c r="I26" s="43"/>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70"/>
    </row>
    <row r="27" spans="1:54" ht="15.75" customHeight="1">
      <c r="A27" s="40"/>
      <c r="B27" s="40"/>
      <c r="C27" s="40"/>
      <c r="D27" s="40"/>
      <c r="E27" s="40"/>
      <c r="F27" s="40"/>
      <c r="G27" s="40"/>
      <c r="H27" s="40"/>
      <c r="I27" s="44" t="s">
        <v>361</v>
      </c>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70"/>
    </row>
    <row r="28" spans="1:54" ht="7.5" customHeight="1">
      <c r="A28" s="40"/>
      <c r="B28" s="40"/>
      <c r="C28" s="40"/>
      <c r="D28" s="40"/>
      <c r="E28" s="40"/>
      <c r="F28" s="40"/>
      <c r="G28" s="40"/>
      <c r="H28" s="40"/>
      <c r="I28" s="120" t="s">
        <v>366</v>
      </c>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40"/>
      <c r="BB28" s="70"/>
    </row>
    <row r="29" spans="1:54" ht="7.5" customHeight="1">
      <c r="A29" s="40"/>
      <c r="B29" s="40"/>
      <c r="C29" s="40"/>
      <c r="D29" s="40"/>
      <c r="E29" s="40"/>
      <c r="F29" s="40"/>
      <c r="G29" s="40"/>
      <c r="H29" s="4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40"/>
      <c r="BB29" s="70"/>
    </row>
    <row r="30" spans="1:54" ht="7.5" customHeight="1">
      <c r="A30" s="40"/>
      <c r="B30" s="40"/>
      <c r="C30" s="40"/>
      <c r="D30" s="40"/>
      <c r="E30" s="40"/>
      <c r="F30" s="40"/>
      <c r="G30" s="40"/>
      <c r="H30" s="4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40"/>
      <c r="BB30" s="70"/>
    </row>
    <row r="31" spans="1:54" ht="8.25" customHeight="1">
      <c r="A31" s="40"/>
      <c r="B31" s="40"/>
      <c r="C31" s="40"/>
      <c r="D31" s="40"/>
      <c r="E31" s="40"/>
      <c r="F31" s="40"/>
      <c r="G31" s="40"/>
      <c r="H31" s="4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40"/>
      <c r="BB31" s="70"/>
    </row>
    <row r="32" spans="1:54" ht="8.25" customHeight="1">
      <c r="A32" s="40"/>
      <c r="B32" s="40"/>
      <c r="C32" s="40"/>
      <c r="D32" s="40"/>
      <c r="E32" s="40"/>
      <c r="F32" s="40"/>
      <c r="G32" s="40"/>
      <c r="H32" s="4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40"/>
      <c r="BB32" s="70"/>
    </row>
    <row r="33" spans="1:54" ht="9" customHeight="1">
      <c r="A33" s="40"/>
      <c r="B33" s="40"/>
      <c r="C33" s="40"/>
      <c r="D33" s="40"/>
      <c r="E33" s="40"/>
      <c r="F33" s="40"/>
      <c r="G33" s="40"/>
      <c r="H33" s="4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40"/>
      <c r="BB33" s="70"/>
    </row>
    <row r="34" spans="1:54" ht="6" customHeight="1">
      <c r="A34" s="40"/>
      <c r="B34" s="40"/>
      <c r="C34" s="40"/>
      <c r="D34" s="40"/>
      <c r="E34" s="40"/>
      <c r="F34" s="40"/>
      <c r="G34" s="40"/>
      <c r="H34" s="4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40"/>
      <c r="BB34" s="70"/>
    </row>
    <row r="35" spans="1:54" ht="0.75" customHeight="1">
      <c r="A35" s="40"/>
      <c r="B35" s="40"/>
      <c r="C35" s="40"/>
      <c r="D35" s="40"/>
      <c r="E35" s="40"/>
      <c r="F35" s="40"/>
      <c r="G35" s="40"/>
      <c r="H35" s="4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40"/>
      <c r="BB35" s="70"/>
    </row>
    <row r="36" spans="1:54" s="39" customFormat="1" ht="15.75" customHeight="1">
      <c r="A36" s="56" t="s">
        <v>527</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71"/>
      <c r="BB36" s="72"/>
    </row>
    <row r="37" spans="1:54" ht="16.5" customHeight="1">
      <c r="A37" s="102" t="s">
        <v>153</v>
      </c>
      <c r="B37" s="102"/>
      <c r="C37" s="102"/>
      <c r="D37" s="102"/>
      <c r="E37" s="102"/>
      <c r="F37" s="102"/>
      <c r="G37" s="102"/>
      <c r="H37" s="102"/>
      <c r="I37" s="93" t="s">
        <v>199</v>
      </c>
      <c r="J37" s="94"/>
      <c r="K37" s="94"/>
      <c r="L37" s="94"/>
      <c r="M37" s="94"/>
      <c r="N37" s="94"/>
      <c r="O37" s="94"/>
      <c r="P37" s="94"/>
      <c r="Q37" s="94"/>
      <c r="R37" s="94"/>
      <c r="S37" s="94"/>
      <c r="T37" s="94"/>
      <c r="U37" s="94"/>
      <c r="V37" s="94"/>
      <c r="W37" s="94"/>
      <c r="X37" s="94"/>
      <c r="Y37" s="94"/>
      <c r="Z37" s="94"/>
      <c r="AA37" s="94"/>
      <c r="AB37" s="94"/>
      <c r="AC37" s="94"/>
      <c r="AD37" s="95"/>
      <c r="AE37" s="95"/>
      <c r="AF37" s="95"/>
      <c r="AG37" s="95"/>
      <c r="AH37" s="95"/>
      <c r="AI37" s="95"/>
      <c r="AJ37" s="95"/>
      <c r="AK37" s="95"/>
      <c r="AL37" s="95"/>
      <c r="AM37" s="95"/>
      <c r="AN37" s="95"/>
      <c r="AO37" s="95"/>
      <c r="AP37" s="95"/>
      <c r="AQ37" s="95"/>
      <c r="AR37" s="95"/>
      <c r="AS37" s="95"/>
      <c r="AT37" s="95"/>
      <c r="AU37" s="95"/>
      <c r="AV37" s="95"/>
      <c r="AW37" s="95"/>
      <c r="AX37" s="95"/>
      <c r="AY37" s="95"/>
      <c r="AZ37" s="96"/>
      <c r="BA37" s="40"/>
      <c r="BB37" s="70"/>
    </row>
    <row r="38" spans="1:54" ht="16.5" customHeight="1">
      <c r="A38" s="102" t="s">
        <v>154</v>
      </c>
      <c r="B38" s="102"/>
      <c r="C38" s="102"/>
      <c r="D38" s="102"/>
      <c r="E38" s="102"/>
      <c r="F38" s="102"/>
      <c r="G38" s="102"/>
      <c r="H38" s="102"/>
      <c r="I38" s="93"/>
      <c r="J38" s="94"/>
      <c r="K38" s="94"/>
      <c r="L38" s="94"/>
      <c r="M38" s="94"/>
      <c r="N38" s="94"/>
      <c r="O38" s="94"/>
      <c r="P38" s="94"/>
      <c r="Q38" s="94"/>
      <c r="R38" s="94"/>
      <c r="S38" s="94"/>
      <c r="T38" s="94"/>
      <c r="U38" s="94"/>
      <c r="V38" s="94"/>
      <c r="W38" s="94"/>
      <c r="X38" s="94"/>
      <c r="Y38" s="94"/>
      <c r="Z38" s="94"/>
      <c r="AA38" s="94"/>
      <c r="AB38" s="94"/>
      <c r="AC38" s="94"/>
      <c r="AD38" s="95"/>
      <c r="AE38" s="95"/>
      <c r="AF38" s="95"/>
      <c r="AG38" s="95"/>
      <c r="AH38" s="95"/>
      <c r="AI38" s="95"/>
      <c r="AJ38" s="95"/>
      <c r="AK38" s="95"/>
      <c r="AL38" s="95"/>
      <c r="AM38" s="95"/>
      <c r="AN38" s="95"/>
      <c r="AO38" s="95"/>
      <c r="AP38" s="95"/>
      <c r="AQ38" s="95"/>
      <c r="AR38" s="95"/>
      <c r="AS38" s="95"/>
      <c r="AT38" s="95"/>
      <c r="AU38" s="95"/>
      <c r="AV38" s="95"/>
      <c r="AW38" s="95"/>
      <c r="AX38" s="95"/>
      <c r="AY38" s="95"/>
      <c r="AZ38" s="96"/>
      <c r="BA38" s="40"/>
      <c r="BB38" s="70"/>
    </row>
    <row r="39" spans="1:54" ht="16.5" customHeight="1">
      <c r="A39" s="102" t="s">
        <v>6</v>
      </c>
      <c r="B39" s="102"/>
      <c r="C39" s="102"/>
      <c r="D39" s="102"/>
      <c r="E39" s="102"/>
      <c r="F39" s="102"/>
      <c r="G39" s="102"/>
      <c r="H39" s="102"/>
      <c r="I39" s="93"/>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112"/>
      <c r="BA39" s="40"/>
      <c r="BB39" s="70"/>
    </row>
    <row r="40" spans="1:54" ht="16.5" customHeight="1">
      <c r="A40" s="102" t="s">
        <v>7</v>
      </c>
      <c r="B40" s="102"/>
      <c r="C40" s="102"/>
      <c r="D40" s="102"/>
      <c r="E40" s="102"/>
      <c r="F40" s="102"/>
      <c r="G40" s="102"/>
      <c r="H40" s="102"/>
      <c r="I40" s="93"/>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112"/>
      <c r="BA40" s="40"/>
      <c r="BB40" s="70"/>
    </row>
    <row r="41" spans="1:54" ht="15" customHeight="1">
      <c r="A41" s="40"/>
      <c r="B41" s="40"/>
      <c r="C41" s="40"/>
      <c r="D41" s="40"/>
      <c r="E41" s="40"/>
      <c r="F41" s="40"/>
      <c r="G41" s="40"/>
      <c r="H41" s="40"/>
      <c r="I41" s="47"/>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0"/>
      <c r="BB41" s="70"/>
    </row>
    <row r="42" spans="1:54" ht="15.75" customHeight="1">
      <c r="A42" s="56" t="s">
        <v>14</v>
      </c>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0"/>
      <c r="BB42" s="70"/>
    </row>
    <row r="43" spans="1:54" ht="16.5" customHeight="1">
      <c r="A43" s="124" t="s">
        <v>15</v>
      </c>
      <c r="B43" s="124"/>
      <c r="C43" s="124"/>
      <c r="D43" s="124"/>
      <c r="E43" s="124"/>
      <c r="F43" s="124"/>
      <c r="G43" s="124"/>
      <c r="H43" s="124"/>
      <c r="I43" s="93" t="s">
        <v>199</v>
      </c>
      <c r="J43" s="94"/>
      <c r="K43" s="94"/>
      <c r="L43" s="94"/>
      <c r="M43" s="94"/>
      <c r="N43" s="94"/>
      <c r="O43" s="94"/>
      <c r="P43" s="94"/>
      <c r="Q43" s="94"/>
      <c r="R43" s="94"/>
      <c r="S43" s="94"/>
      <c r="T43" s="94"/>
      <c r="U43" s="94"/>
      <c r="V43" s="94"/>
      <c r="W43" s="94"/>
      <c r="X43" s="94"/>
      <c r="Y43" s="94"/>
      <c r="Z43" s="94"/>
      <c r="AA43" s="94"/>
      <c r="AB43" s="94"/>
      <c r="AC43" s="94"/>
      <c r="AD43" s="95"/>
      <c r="AE43" s="95"/>
      <c r="AF43" s="95"/>
      <c r="AG43" s="95"/>
      <c r="AH43" s="95"/>
      <c r="AI43" s="95"/>
      <c r="AJ43" s="95"/>
      <c r="AK43" s="95"/>
      <c r="AL43" s="95"/>
      <c r="AM43" s="95"/>
      <c r="AN43" s="95"/>
      <c r="AO43" s="95"/>
      <c r="AP43" s="95"/>
      <c r="AQ43" s="95"/>
      <c r="AR43" s="95"/>
      <c r="AS43" s="95"/>
      <c r="AT43" s="95"/>
      <c r="AU43" s="95"/>
      <c r="AV43" s="95"/>
      <c r="AW43" s="95"/>
      <c r="AX43" s="95"/>
      <c r="AY43" s="95"/>
      <c r="AZ43" s="96"/>
      <c r="BA43" s="40"/>
      <c r="BB43" s="70"/>
    </row>
    <row r="44" spans="1:54" ht="16.5" customHeight="1">
      <c r="A44" s="124" t="s">
        <v>16</v>
      </c>
      <c r="B44" s="124"/>
      <c r="C44" s="124"/>
      <c r="D44" s="124"/>
      <c r="E44" s="124"/>
      <c r="F44" s="124"/>
      <c r="G44" s="124"/>
      <c r="H44" s="124"/>
      <c r="I44" s="93"/>
      <c r="J44" s="94"/>
      <c r="K44" s="94"/>
      <c r="L44" s="94"/>
      <c r="M44" s="94"/>
      <c r="N44" s="94"/>
      <c r="O44" s="94"/>
      <c r="P44" s="94"/>
      <c r="Q44" s="94"/>
      <c r="R44" s="94"/>
      <c r="S44" s="94"/>
      <c r="T44" s="94"/>
      <c r="U44" s="94"/>
      <c r="V44" s="94"/>
      <c r="W44" s="94"/>
      <c r="X44" s="94"/>
      <c r="Y44" s="94"/>
      <c r="Z44" s="94"/>
      <c r="AA44" s="94"/>
      <c r="AB44" s="94"/>
      <c r="AC44" s="94"/>
      <c r="AD44" s="95"/>
      <c r="AE44" s="95"/>
      <c r="AF44" s="95"/>
      <c r="AG44" s="95"/>
      <c r="AH44" s="95"/>
      <c r="AI44" s="95"/>
      <c r="AJ44" s="95"/>
      <c r="AK44" s="95"/>
      <c r="AL44" s="95"/>
      <c r="AM44" s="95"/>
      <c r="AN44" s="95"/>
      <c r="AO44" s="95"/>
      <c r="AP44" s="95"/>
      <c r="AQ44" s="95"/>
      <c r="AR44" s="95"/>
      <c r="AS44" s="95"/>
      <c r="AT44" s="95"/>
      <c r="AU44" s="95"/>
      <c r="AV44" s="95"/>
      <c r="AW44" s="95"/>
      <c r="AX44" s="95"/>
      <c r="AY44" s="95"/>
      <c r="AZ44" s="96"/>
      <c r="BA44" s="40"/>
      <c r="BB44" s="70"/>
    </row>
    <row r="45" spans="1:54" ht="16.5" customHeight="1">
      <c r="A45" s="124" t="s">
        <v>17</v>
      </c>
      <c r="B45" s="124"/>
      <c r="C45" s="124"/>
      <c r="D45" s="124"/>
      <c r="E45" s="124"/>
      <c r="F45" s="124"/>
      <c r="G45" s="124"/>
      <c r="H45" s="124"/>
      <c r="I45" s="93"/>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112"/>
      <c r="BA45" s="40"/>
      <c r="BB45" s="70"/>
    </row>
    <row r="46" spans="1:54">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70"/>
    </row>
    <row r="47" spans="1:54" ht="15.75" customHeight="1">
      <c r="A47" s="51" t="s">
        <v>368</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0"/>
      <c r="BB47" s="70"/>
    </row>
    <row r="48" spans="1:54" ht="37.5" customHeight="1">
      <c r="A48" s="127" t="s">
        <v>155</v>
      </c>
      <c r="B48" s="128"/>
      <c r="C48" s="128"/>
      <c r="D48" s="128"/>
      <c r="E48" s="128"/>
      <c r="F48" s="128"/>
      <c r="G48" s="128"/>
      <c r="H48" s="129"/>
      <c r="I48" s="93" t="s">
        <v>199</v>
      </c>
      <c r="J48" s="94"/>
      <c r="K48" s="94"/>
      <c r="L48" s="94"/>
      <c r="M48" s="94"/>
      <c r="N48" s="94"/>
      <c r="O48" s="94"/>
      <c r="P48" s="94"/>
      <c r="Q48" s="94"/>
      <c r="R48" s="94"/>
      <c r="S48" s="94"/>
      <c r="T48" s="94"/>
      <c r="U48" s="94"/>
      <c r="V48" s="94"/>
      <c r="W48" s="94"/>
      <c r="X48" s="94"/>
      <c r="Y48" s="94"/>
      <c r="Z48" s="94"/>
      <c r="AA48" s="94"/>
      <c r="AB48" s="94"/>
      <c r="AC48" s="94"/>
      <c r="AD48" s="95"/>
      <c r="AE48" s="95"/>
      <c r="AF48" s="95"/>
      <c r="AG48" s="95"/>
      <c r="AH48" s="95"/>
      <c r="AI48" s="95"/>
      <c r="AJ48" s="95"/>
      <c r="AK48" s="95"/>
      <c r="AL48" s="95"/>
      <c r="AM48" s="95"/>
      <c r="AN48" s="95"/>
      <c r="AO48" s="95"/>
      <c r="AP48" s="95"/>
      <c r="AQ48" s="95"/>
      <c r="AR48" s="95"/>
      <c r="AS48" s="95"/>
      <c r="AT48" s="95"/>
      <c r="AU48" s="95"/>
      <c r="AV48" s="95"/>
      <c r="AW48" s="95"/>
      <c r="AX48" s="95"/>
      <c r="AY48" s="95"/>
      <c r="AZ48" s="96"/>
      <c r="BA48" s="40"/>
      <c r="BB48" s="70"/>
    </row>
    <row r="49" spans="1:54" ht="32.25" customHeight="1">
      <c r="A49" s="130" t="s">
        <v>189</v>
      </c>
      <c r="B49" s="131"/>
      <c r="C49" s="131"/>
      <c r="D49" s="131"/>
      <c r="E49" s="131"/>
      <c r="F49" s="131"/>
      <c r="G49" s="131"/>
      <c r="H49" s="132"/>
      <c r="I49" s="133" t="s">
        <v>542</v>
      </c>
      <c r="J49" s="134"/>
      <c r="K49" s="134"/>
      <c r="L49" s="134"/>
      <c r="M49" s="134"/>
      <c r="N49" s="134"/>
      <c r="O49" s="134"/>
      <c r="P49" s="134"/>
      <c r="Q49" s="134"/>
      <c r="R49" s="134"/>
      <c r="S49" s="134"/>
      <c r="T49" s="134"/>
      <c r="U49" s="134"/>
      <c r="V49" s="134"/>
      <c r="W49" s="134"/>
      <c r="X49" s="134"/>
      <c r="Y49" s="134"/>
      <c r="Z49" s="134"/>
      <c r="AA49" s="134"/>
      <c r="AB49" s="134"/>
      <c r="AC49" s="134"/>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6"/>
      <c r="BA49" s="40"/>
      <c r="BB49" s="70"/>
    </row>
    <row r="50" spans="1:54" ht="27" hidden="1" customHeight="1">
      <c r="A50" s="144" t="s">
        <v>193</v>
      </c>
      <c r="B50" s="145"/>
      <c r="C50" s="145"/>
      <c r="D50" s="145"/>
      <c r="E50" s="145"/>
      <c r="F50" s="145"/>
      <c r="G50" s="145"/>
      <c r="H50" s="146"/>
      <c r="I50" s="147"/>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9"/>
      <c r="BA50" s="40"/>
      <c r="BB50" s="70"/>
    </row>
    <row r="51" spans="1:54" ht="24.75" hidden="1" customHeight="1">
      <c r="A51" s="137" t="s">
        <v>191</v>
      </c>
      <c r="B51" s="131"/>
      <c r="C51" s="131"/>
      <c r="D51" s="131"/>
      <c r="E51" s="131"/>
      <c r="F51" s="131"/>
      <c r="G51" s="131"/>
      <c r="H51" s="132"/>
      <c r="I51" s="138" t="s">
        <v>336</v>
      </c>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40"/>
      <c r="BA51" s="40"/>
      <c r="BB51" s="70"/>
    </row>
    <row r="52" spans="1:54" ht="21" hidden="1" customHeight="1">
      <c r="A52" s="150" t="s">
        <v>192</v>
      </c>
      <c r="B52" s="151"/>
      <c r="C52" s="151"/>
      <c r="D52" s="151"/>
      <c r="E52" s="151"/>
      <c r="F52" s="151"/>
      <c r="G52" s="151"/>
      <c r="H52" s="152"/>
      <c r="I52" s="141" t="s">
        <v>156</v>
      </c>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3"/>
      <c r="BA52" s="40"/>
      <c r="BB52" s="70"/>
    </row>
    <row r="53" spans="1:54" ht="24" hidden="1" customHeight="1">
      <c r="A53" s="220" t="s">
        <v>190</v>
      </c>
      <c r="B53" s="220"/>
      <c r="C53" s="220"/>
      <c r="D53" s="220"/>
      <c r="E53" s="220"/>
      <c r="F53" s="220"/>
      <c r="G53" s="220"/>
      <c r="H53" s="220"/>
      <c r="I53" s="138" t="s">
        <v>199</v>
      </c>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40"/>
      <c r="BA53" s="40"/>
      <c r="BB53" s="70"/>
    </row>
    <row r="54" spans="1:54" ht="29.25" hidden="1" customHeight="1">
      <c r="A54" s="150" t="s">
        <v>194</v>
      </c>
      <c r="B54" s="151"/>
      <c r="C54" s="151"/>
      <c r="D54" s="151"/>
      <c r="E54" s="151"/>
      <c r="F54" s="151"/>
      <c r="G54" s="151"/>
      <c r="H54" s="152"/>
      <c r="I54" s="141"/>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3"/>
      <c r="BA54" s="40"/>
      <c r="BB54" s="70"/>
    </row>
    <row r="55" spans="1:54" ht="39" customHeight="1">
      <c r="A55" s="107" t="s">
        <v>184</v>
      </c>
      <c r="B55" s="107"/>
      <c r="C55" s="107"/>
      <c r="D55" s="107"/>
      <c r="E55" s="107"/>
      <c r="F55" s="107"/>
      <c r="G55" s="107"/>
      <c r="H55" s="107"/>
      <c r="I55" s="207"/>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9"/>
      <c r="BA55" s="40"/>
      <c r="BB55" s="70"/>
    </row>
    <row r="56" spans="1:54" ht="12.6" customHeight="1">
      <c r="A56" s="102" t="s">
        <v>18</v>
      </c>
      <c r="B56" s="102"/>
      <c r="C56" s="102"/>
      <c r="D56" s="102"/>
      <c r="E56" s="102"/>
      <c r="F56" s="102"/>
      <c r="G56" s="102"/>
      <c r="H56" s="102"/>
      <c r="I56" s="210"/>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2"/>
      <c r="BA56" s="40"/>
      <c r="BB56" s="70"/>
    </row>
    <row r="57" spans="1:54" ht="21" customHeight="1">
      <c r="A57" s="102"/>
      <c r="B57" s="102"/>
      <c r="C57" s="102"/>
      <c r="D57" s="102"/>
      <c r="E57" s="102"/>
      <c r="F57" s="102"/>
      <c r="G57" s="102"/>
      <c r="H57" s="102"/>
      <c r="I57" s="213"/>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5"/>
      <c r="BA57" s="40"/>
      <c r="BB57" s="70"/>
    </row>
    <row r="58" spans="1:54" ht="21" customHeight="1">
      <c r="A58" s="102"/>
      <c r="B58" s="102"/>
      <c r="C58" s="102"/>
      <c r="D58" s="102"/>
      <c r="E58" s="102"/>
      <c r="F58" s="102"/>
      <c r="G58" s="102"/>
      <c r="H58" s="102"/>
      <c r="I58" s="216"/>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8"/>
      <c r="BA58" s="40"/>
      <c r="BB58" s="70"/>
    </row>
    <row r="59" spans="1:54">
      <c r="A59" s="40"/>
      <c r="B59" s="40"/>
      <c r="C59" s="40"/>
      <c r="D59" s="40"/>
      <c r="E59" s="40"/>
      <c r="F59" s="40"/>
      <c r="G59" s="40"/>
      <c r="H59" s="40"/>
      <c r="I59" s="47" t="s">
        <v>349</v>
      </c>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70"/>
    </row>
    <row r="60" spans="1:54">
      <c r="A60" s="40"/>
      <c r="B60" s="40"/>
      <c r="C60" s="40"/>
      <c r="D60" s="40"/>
      <c r="E60" s="40"/>
      <c r="F60" s="40"/>
      <c r="G60" s="40"/>
      <c r="H60" s="40"/>
      <c r="I60" s="47" t="s">
        <v>357</v>
      </c>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70"/>
    </row>
    <row r="61" spans="1:54" ht="29.25" customHeight="1">
      <c r="A61" s="107" t="s">
        <v>188</v>
      </c>
      <c r="B61" s="107"/>
      <c r="C61" s="107"/>
      <c r="D61" s="107"/>
      <c r="E61" s="107"/>
      <c r="F61" s="107"/>
      <c r="G61" s="107"/>
      <c r="H61" s="107"/>
      <c r="I61" s="163"/>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83"/>
      <c r="BA61" s="40"/>
      <c r="BB61" s="70"/>
    </row>
    <row r="62" spans="1:54" ht="47.25" customHeight="1">
      <c r="A62" s="107"/>
      <c r="B62" s="107"/>
      <c r="C62" s="107"/>
      <c r="D62" s="107"/>
      <c r="E62" s="107"/>
      <c r="F62" s="107"/>
      <c r="G62" s="107"/>
      <c r="H62" s="107"/>
      <c r="I62" s="179"/>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205"/>
      <c r="BA62" s="40"/>
      <c r="BB62" s="70"/>
    </row>
    <row r="63" spans="1:54" ht="33.75" customHeight="1">
      <c r="A63" s="107"/>
      <c r="B63" s="107"/>
      <c r="C63" s="107"/>
      <c r="D63" s="107"/>
      <c r="E63" s="107"/>
      <c r="F63" s="107"/>
      <c r="G63" s="107"/>
      <c r="H63" s="107"/>
      <c r="I63" s="167"/>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84"/>
      <c r="BA63" s="40"/>
      <c r="BB63" s="70"/>
    </row>
    <row r="64" spans="1:54">
      <c r="A64" s="40"/>
      <c r="B64" s="40"/>
      <c r="C64" s="40"/>
      <c r="D64" s="40"/>
      <c r="E64" s="40"/>
      <c r="F64" s="40"/>
      <c r="G64" s="40"/>
      <c r="H64" s="40"/>
      <c r="I64" s="50" t="s">
        <v>161</v>
      </c>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70"/>
    </row>
    <row r="65" spans="1:54" ht="14.25" customHeight="1">
      <c r="A65" s="40"/>
      <c r="B65" s="40"/>
      <c r="C65" s="40"/>
      <c r="D65" s="40"/>
      <c r="E65" s="40"/>
      <c r="F65" s="40"/>
      <c r="G65" s="40"/>
      <c r="H65" s="40"/>
      <c r="I65" s="120" t="s">
        <v>371</v>
      </c>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40"/>
      <c r="BB65" s="70"/>
    </row>
    <row r="66" spans="1:54" ht="14.25" customHeight="1">
      <c r="A66" s="40"/>
      <c r="B66" s="40"/>
      <c r="C66" s="40"/>
      <c r="D66" s="40"/>
      <c r="E66" s="40"/>
      <c r="F66" s="40"/>
      <c r="G66" s="40"/>
      <c r="H66" s="4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40"/>
      <c r="BB66" s="70"/>
    </row>
    <row r="67" spans="1:54" ht="14.25" customHeight="1">
      <c r="A67" s="40"/>
      <c r="B67" s="40"/>
      <c r="C67" s="40"/>
      <c r="D67" s="40"/>
      <c r="E67" s="40"/>
      <c r="F67" s="40"/>
      <c r="G67" s="40"/>
      <c r="H67" s="4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40"/>
      <c r="BB67" s="70"/>
    </row>
    <row r="68" spans="1:54" ht="14.25" customHeight="1">
      <c r="A68" s="40"/>
      <c r="B68" s="40"/>
      <c r="C68" s="40"/>
      <c r="D68" s="40"/>
      <c r="E68" s="40"/>
      <c r="F68" s="40"/>
      <c r="G68" s="40"/>
      <c r="H68" s="4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40"/>
      <c r="BB68" s="70"/>
    </row>
    <row r="69" spans="1:54" ht="14.25" customHeight="1">
      <c r="A69" s="40"/>
      <c r="B69" s="40"/>
      <c r="C69" s="40"/>
      <c r="D69" s="40"/>
      <c r="E69" s="40"/>
      <c r="F69" s="40"/>
      <c r="G69" s="40"/>
      <c r="H69" s="4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40"/>
      <c r="BB69" s="70"/>
    </row>
    <row r="70" spans="1:54" ht="14.25" customHeight="1">
      <c r="A70" s="40"/>
      <c r="B70" s="40"/>
      <c r="C70" s="40"/>
      <c r="D70" s="40"/>
      <c r="E70" s="40"/>
      <c r="F70" s="40"/>
      <c r="G70" s="40"/>
      <c r="H70" s="4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40"/>
      <c r="BB70" s="70"/>
    </row>
    <row r="71" spans="1:54" ht="54" customHeight="1">
      <c r="A71" s="107" t="s">
        <v>187</v>
      </c>
      <c r="B71" s="107"/>
      <c r="C71" s="107"/>
      <c r="D71" s="107"/>
      <c r="E71" s="107"/>
      <c r="F71" s="107"/>
      <c r="G71" s="107"/>
      <c r="H71" s="107"/>
      <c r="I71" s="163"/>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83"/>
      <c r="BA71" s="40"/>
      <c r="BB71" s="70"/>
    </row>
    <row r="72" spans="1:54" ht="51" customHeight="1">
      <c r="A72" s="107"/>
      <c r="B72" s="107"/>
      <c r="C72" s="107"/>
      <c r="D72" s="107"/>
      <c r="E72" s="107"/>
      <c r="F72" s="107"/>
      <c r="G72" s="107"/>
      <c r="H72" s="107"/>
      <c r="I72" s="179"/>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205"/>
      <c r="BA72" s="40"/>
      <c r="BB72" s="70"/>
    </row>
    <row r="73" spans="1:54" ht="44.25" customHeight="1">
      <c r="A73" s="107"/>
      <c r="B73" s="107"/>
      <c r="C73" s="107"/>
      <c r="D73" s="107"/>
      <c r="E73" s="107"/>
      <c r="F73" s="107"/>
      <c r="G73" s="107"/>
      <c r="H73" s="107"/>
      <c r="I73" s="167"/>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84"/>
      <c r="BA73" s="40"/>
      <c r="BB73" s="70"/>
    </row>
    <row r="74" spans="1:54" ht="18" customHeight="1">
      <c r="A74" s="40"/>
      <c r="B74" s="40"/>
      <c r="C74" s="40"/>
      <c r="D74" s="40"/>
      <c r="E74" s="40"/>
      <c r="F74" s="40"/>
      <c r="G74" s="40"/>
      <c r="H74" s="40"/>
      <c r="I74" s="50" t="s">
        <v>19</v>
      </c>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70"/>
    </row>
    <row r="75" spans="1:54" ht="11.25" customHeight="1">
      <c r="A75" s="40"/>
      <c r="B75" s="40"/>
      <c r="C75" s="40"/>
      <c r="D75" s="40"/>
      <c r="E75" s="40"/>
      <c r="F75" s="40"/>
      <c r="G75" s="40"/>
      <c r="H75" s="40"/>
      <c r="I75" s="120" t="s">
        <v>358</v>
      </c>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40"/>
      <c r="BB75" s="70"/>
    </row>
    <row r="76" spans="1:54" ht="11.25" customHeight="1">
      <c r="A76" s="40"/>
      <c r="B76" s="40"/>
      <c r="C76" s="40"/>
      <c r="D76" s="40"/>
      <c r="E76" s="40"/>
      <c r="F76" s="40"/>
      <c r="G76" s="40"/>
      <c r="H76" s="4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40"/>
      <c r="BB76" s="70"/>
    </row>
    <row r="77" spans="1:54" ht="11.25" customHeight="1">
      <c r="A77" s="40"/>
      <c r="B77" s="40"/>
      <c r="C77" s="40"/>
      <c r="D77" s="40"/>
      <c r="E77" s="40"/>
      <c r="F77" s="40"/>
      <c r="G77" s="40"/>
      <c r="H77" s="4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40"/>
      <c r="BB77" s="70"/>
    </row>
    <row r="78" spans="1:54" ht="16.5" customHeight="1">
      <c r="A78" s="40"/>
      <c r="B78" s="40"/>
      <c r="C78" s="40"/>
      <c r="D78" s="40"/>
      <c r="E78" s="40"/>
      <c r="F78" s="40"/>
      <c r="G78" s="40"/>
      <c r="H78" s="4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40"/>
      <c r="BB78" s="70"/>
    </row>
    <row r="79" spans="1:54" ht="56.25" customHeight="1">
      <c r="A79" s="206" t="s">
        <v>186</v>
      </c>
      <c r="B79" s="124"/>
      <c r="C79" s="124"/>
      <c r="D79" s="124"/>
      <c r="E79" s="124"/>
      <c r="F79" s="124"/>
      <c r="G79" s="124"/>
      <c r="H79" s="124"/>
      <c r="I79" s="163"/>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4"/>
      <c r="AZ79" s="183"/>
      <c r="BA79" s="40"/>
      <c r="BB79" s="70"/>
    </row>
    <row r="80" spans="1:54" ht="51.75" customHeight="1">
      <c r="A80" s="124"/>
      <c r="B80" s="124"/>
      <c r="C80" s="124"/>
      <c r="D80" s="124"/>
      <c r="E80" s="124"/>
      <c r="F80" s="124"/>
      <c r="G80" s="124"/>
      <c r="H80" s="124"/>
      <c r="I80" s="179"/>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205"/>
      <c r="BA80" s="40"/>
      <c r="BB80" s="70"/>
    </row>
    <row r="81" spans="1:54" ht="74.25" customHeight="1">
      <c r="A81" s="124"/>
      <c r="B81" s="124"/>
      <c r="C81" s="124"/>
      <c r="D81" s="124"/>
      <c r="E81" s="124"/>
      <c r="F81" s="124"/>
      <c r="G81" s="124"/>
      <c r="H81" s="124"/>
      <c r="I81" s="167"/>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84"/>
      <c r="BA81" s="40"/>
      <c r="BB81" s="70"/>
    </row>
    <row r="82" spans="1:54" ht="12.75" customHeight="1">
      <c r="A82" s="40"/>
      <c r="B82" s="40"/>
      <c r="C82" s="40"/>
      <c r="D82" s="40"/>
      <c r="E82" s="40"/>
      <c r="F82" s="40"/>
      <c r="G82" s="40"/>
      <c r="H82" s="40"/>
      <c r="I82" s="120" t="s">
        <v>525</v>
      </c>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73"/>
      <c r="BB82" s="70"/>
    </row>
    <row r="83" spans="1:54">
      <c r="A83" s="40"/>
      <c r="B83" s="40"/>
      <c r="C83" s="40"/>
      <c r="D83" s="40"/>
      <c r="E83" s="40"/>
      <c r="F83" s="40"/>
      <c r="G83" s="40"/>
      <c r="H83" s="4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73"/>
      <c r="BB83" s="70"/>
    </row>
    <row r="84" spans="1:54">
      <c r="A84" s="40"/>
      <c r="B84" s="40"/>
      <c r="C84" s="40"/>
      <c r="D84" s="40"/>
      <c r="E84" s="40"/>
      <c r="F84" s="40"/>
      <c r="G84" s="40"/>
      <c r="H84" s="4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73"/>
      <c r="BB84" s="70"/>
    </row>
    <row r="85" spans="1:54" ht="230.25" customHeight="1">
      <c r="A85" s="196" t="s">
        <v>145</v>
      </c>
      <c r="B85" s="197"/>
      <c r="C85" s="197"/>
      <c r="D85" s="197"/>
      <c r="E85" s="197"/>
      <c r="F85" s="197"/>
      <c r="G85" s="197"/>
      <c r="H85" s="198"/>
      <c r="I85" s="221"/>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2"/>
      <c r="AX85" s="222"/>
      <c r="AY85" s="222"/>
      <c r="AZ85" s="223"/>
      <c r="BA85" s="40"/>
      <c r="BB85" s="70"/>
    </row>
    <row r="86" spans="1:54" ht="200.25" customHeight="1">
      <c r="A86" s="199"/>
      <c r="B86" s="200"/>
      <c r="C86" s="200"/>
      <c r="D86" s="200"/>
      <c r="E86" s="200"/>
      <c r="F86" s="200"/>
      <c r="G86" s="200"/>
      <c r="H86" s="201"/>
      <c r="I86" s="224"/>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6"/>
      <c r="BA86" s="40"/>
      <c r="BB86" s="70"/>
    </row>
    <row r="87" spans="1:54" ht="33" customHeight="1">
      <c r="A87" s="40"/>
      <c r="B87" s="40"/>
      <c r="C87" s="40"/>
      <c r="D87" s="40"/>
      <c r="E87" s="40"/>
      <c r="F87" s="40"/>
      <c r="G87" s="40"/>
      <c r="H87" s="40"/>
      <c r="I87" s="189" t="s">
        <v>365</v>
      </c>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40"/>
      <c r="BB87" s="70"/>
    </row>
    <row r="88" spans="1:54" ht="24.75" customHeight="1">
      <c r="A88" s="51" t="s">
        <v>209</v>
      </c>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0"/>
      <c r="BB88" s="70"/>
    </row>
    <row r="89" spans="1:54" ht="33" customHeight="1">
      <c r="A89" s="171" t="s">
        <v>157</v>
      </c>
      <c r="B89" s="171"/>
      <c r="C89" s="171"/>
      <c r="D89" s="171"/>
      <c r="E89" s="171"/>
      <c r="F89" s="171"/>
      <c r="G89" s="171"/>
      <c r="H89" s="171"/>
      <c r="I89" s="163"/>
      <c r="J89" s="164"/>
      <c r="K89" s="164"/>
      <c r="L89" s="164"/>
      <c r="M89" s="164"/>
      <c r="N89" s="164"/>
      <c r="O89" s="164"/>
      <c r="P89" s="164"/>
      <c r="Q89" s="164"/>
      <c r="R89" s="164"/>
      <c r="S89" s="164"/>
      <c r="T89" s="164"/>
      <c r="U89" s="164"/>
      <c r="V89" s="164"/>
      <c r="W89" s="164"/>
      <c r="X89" s="164"/>
      <c r="Y89" s="164"/>
      <c r="Z89" s="164"/>
      <c r="AA89" s="164"/>
      <c r="AB89" s="164"/>
      <c r="AC89" s="164"/>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166"/>
      <c r="BA89" s="40"/>
      <c r="BB89" s="70"/>
    </row>
    <row r="90" spans="1:54" ht="33" customHeight="1">
      <c r="A90" s="171"/>
      <c r="B90" s="171"/>
      <c r="C90" s="171"/>
      <c r="D90" s="171"/>
      <c r="E90" s="171"/>
      <c r="F90" s="171"/>
      <c r="G90" s="171"/>
      <c r="H90" s="171"/>
      <c r="I90" s="167"/>
      <c r="J90" s="168"/>
      <c r="K90" s="168"/>
      <c r="L90" s="168"/>
      <c r="M90" s="168"/>
      <c r="N90" s="168"/>
      <c r="O90" s="168"/>
      <c r="P90" s="168"/>
      <c r="Q90" s="168"/>
      <c r="R90" s="168"/>
      <c r="S90" s="168"/>
      <c r="T90" s="168"/>
      <c r="U90" s="168"/>
      <c r="V90" s="168"/>
      <c r="W90" s="168"/>
      <c r="X90" s="168"/>
      <c r="Y90" s="168"/>
      <c r="Z90" s="168"/>
      <c r="AA90" s="168"/>
      <c r="AB90" s="168"/>
      <c r="AC90" s="168"/>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70"/>
      <c r="BA90" s="40"/>
      <c r="BB90" s="70"/>
    </row>
    <row r="91" spans="1:54" ht="33" customHeight="1">
      <c r="A91" s="171" t="s">
        <v>158</v>
      </c>
      <c r="B91" s="171"/>
      <c r="C91" s="171"/>
      <c r="D91" s="171"/>
      <c r="E91" s="171"/>
      <c r="F91" s="171"/>
      <c r="G91" s="171"/>
      <c r="H91" s="171"/>
      <c r="I91" s="163"/>
      <c r="J91" s="164"/>
      <c r="K91" s="164"/>
      <c r="L91" s="164"/>
      <c r="M91" s="164"/>
      <c r="N91" s="164"/>
      <c r="O91" s="164"/>
      <c r="P91" s="164"/>
      <c r="Q91" s="164"/>
      <c r="R91" s="164"/>
      <c r="S91" s="164"/>
      <c r="T91" s="164"/>
      <c r="U91" s="164"/>
      <c r="V91" s="164"/>
      <c r="W91" s="164"/>
      <c r="X91" s="164"/>
      <c r="Y91" s="164"/>
      <c r="Z91" s="164"/>
      <c r="AA91" s="164"/>
      <c r="AB91" s="164"/>
      <c r="AC91" s="164"/>
      <c r="AD91" s="165"/>
      <c r="AE91" s="165"/>
      <c r="AF91" s="165"/>
      <c r="AG91" s="165"/>
      <c r="AH91" s="165"/>
      <c r="AI91" s="165"/>
      <c r="AJ91" s="165"/>
      <c r="AK91" s="165"/>
      <c r="AL91" s="165"/>
      <c r="AM91" s="165"/>
      <c r="AN91" s="165"/>
      <c r="AO91" s="165"/>
      <c r="AP91" s="165"/>
      <c r="AQ91" s="165"/>
      <c r="AR91" s="165"/>
      <c r="AS91" s="165"/>
      <c r="AT91" s="165"/>
      <c r="AU91" s="165"/>
      <c r="AV91" s="165"/>
      <c r="AW91" s="165"/>
      <c r="AX91" s="165"/>
      <c r="AY91" s="165"/>
      <c r="AZ91" s="166"/>
      <c r="BA91" s="40"/>
      <c r="BB91" s="70"/>
    </row>
    <row r="92" spans="1:54" ht="33" customHeight="1">
      <c r="A92" s="171"/>
      <c r="B92" s="171"/>
      <c r="C92" s="171"/>
      <c r="D92" s="171"/>
      <c r="E92" s="171"/>
      <c r="F92" s="171"/>
      <c r="G92" s="171"/>
      <c r="H92" s="171"/>
      <c r="I92" s="167"/>
      <c r="J92" s="168"/>
      <c r="K92" s="168"/>
      <c r="L92" s="168"/>
      <c r="M92" s="168"/>
      <c r="N92" s="168"/>
      <c r="O92" s="168"/>
      <c r="P92" s="168"/>
      <c r="Q92" s="168"/>
      <c r="R92" s="168"/>
      <c r="S92" s="168"/>
      <c r="T92" s="168"/>
      <c r="U92" s="168"/>
      <c r="V92" s="168"/>
      <c r="W92" s="168"/>
      <c r="X92" s="168"/>
      <c r="Y92" s="168"/>
      <c r="Z92" s="168"/>
      <c r="AA92" s="168"/>
      <c r="AB92" s="168"/>
      <c r="AC92" s="168"/>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70"/>
      <c r="BA92" s="40"/>
      <c r="BB92" s="70"/>
    </row>
    <row r="93" spans="1:54" ht="33" customHeight="1">
      <c r="A93" s="171" t="s">
        <v>159</v>
      </c>
      <c r="B93" s="171"/>
      <c r="C93" s="171"/>
      <c r="D93" s="171"/>
      <c r="E93" s="171"/>
      <c r="F93" s="171"/>
      <c r="G93" s="171"/>
      <c r="H93" s="171"/>
      <c r="I93" s="163"/>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c r="AQ93" s="164"/>
      <c r="AR93" s="164"/>
      <c r="AS93" s="164"/>
      <c r="AT93" s="164"/>
      <c r="AU93" s="164"/>
      <c r="AV93" s="164"/>
      <c r="AW93" s="164"/>
      <c r="AX93" s="164"/>
      <c r="AY93" s="164"/>
      <c r="AZ93" s="183"/>
      <c r="BA93" s="40"/>
      <c r="BB93" s="70"/>
    </row>
    <row r="94" spans="1:54" ht="33" customHeight="1">
      <c r="A94" s="171"/>
      <c r="B94" s="171"/>
      <c r="C94" s="171"/>
      <c r="D94" s="171"/>
      <c r="E94" s="171"/>
      <c r="F94" s="171"/>
      <c r="G94" s="171"/>
      <c r="H94" s="171"/>
      <c r="I94" s="167"/>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84"/>
      <c r="BA94" s="40"/>
      <c r="BB94" s="70"/>
    </row>
    <row r="95" spans="1:54" ht="33" customHeight="1">
      <c r="A95" s="171" t="s">
        <v>160</v>
      </c>
      <c r="B95" s="171"/>
      <c r="C95" s="171"/>
      <c r="D95" s="171"/>
      <c r="E95" s="171"/>
      <c r="F95" s="171"/>
      <c r="G95" s="171"/>
      <c r="H95" s="171"/>
      <c r="I95" s="163"/>
      <c r="J95" s="164"/>
      <c r="K95" s="164"/>
      <c r="L95" s="164"/>
      <c r="M95" s="164"/>
      <c r="N95" s="164"/>
      <c r="O95" s="164"/>
      <c r="P95" s="164"/>
      <c r="Q95" s="164"/>
      <c r="R95" s="164"/>
      <c r="S95" s="164"/>
      <c r="T95" s="164"/>
      <c r="U95" s="164"/>
      <c r="V95" s="164"/>
      <c r="W95" s="164"/>
      <c r="X95" s="164"/>
      <c r="Y95" s="164"/>
      <c r="Z95" s="164"/>
      <c r="AA95" s="164"/>
      <c r="AB95" s="164"/>
      <c r="AC95" s="164"/>
      <c r="AD95" s="165"/>
      <c r="AE95" s="165"/>
      <c r="AF95" s="165"/>
      <c r="AG95" s="165"/>
      <c r="AH95" s="165"/>
      <c r="AI95" s="165"/>
      <c r="AJ95" s="165"/>
      <c r="AK95" s="165"/>
      <c r="AL95" s="165"/>
      <c r="AM95" s="165"/>
      <c r="AN95" s="165"/>
      <c r="AO95" s="165"/>
      <c r="AP95" s="165"/>
      <c r="AQ95" s="165"/>
      <c r="AR95" s="165"/>
      <c r="AS95" s="165"/>
      <c r="AT95" s="165"/>
      <c r="AU95" s="165"/>
      <c r="AV95" s="165"/>
      <c r="AW95" s="165"/>
      <c r="AX95" s="165"/>
      <c r="AY95" s="165"/>
      <c r="AZ95" s="166"/>
      <c r="BA95" s="40"/>
      <c r="BB95" s="70"/>
    </row>
    <row r="96" spans="1:54" ht="33" customHeight="1">
      <c r="A96" s="171"/>
      <c r="B96" s="171"/>
      <c r="C96" s="171"/>
      <c r="D96" s="171"/>
      <c r="E96" s="171"/>
      <c r="F96" s="171"/>
      <c r="G96" s="171"/>
      <c r="H96" s="171"/>
      <c r="I96" s="167"/>
      <c r="J96" s="168"/>
      <c r="K96" s="168"/>
      <c r="L96" s="168"/>
      <c r="M96" s="168"/>
      <c r="N96" s="168"/>
      <c r="O96" s="168"/>
      <c r="P96" s="168"/>
      <c r="Q96" s="168"/>
      <c r="R96" s="168"/>
      <c r="S96" s="168"/>
      <c r="T96" s="168"/>
      <c r="U96" s="168"/>
      <c r="V96" s="168"/>
      <c r="W96" s="168"/>
      <c r="X96" s="168"/>
      <c r="Y96" s="168"/>
      <c r="Z96" s="168"/>
      <c r="AA96" s="168"/>
      <c r="AB96" s="168"/>
      <c r="AC96" s="168"/>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70"/>
      <c r="BA96" s="40"/>
      <c r="BB96" s="70"/>
    </row>
    <row r="97" spans="1:54" ht="29.25" customHeight="1">
      <c r="A97" s="40"/>
      <c r="B97" s="40"/>
      <c r="C97" s="40"/>
      <c r="D97" s="40"/>
      <c r="E97" s="40"/>
      <c r="F97" s="40"/>
      <c r="G97" s="40"/>
      <c r="H97" s="40"/>
      <c r="I97" s="185" t="s">
        <v>356</v>
      </c>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40"/>
      <c r="BB97" s="70"/>
    </row>
    <row r="98" spans="1:54" ht="16.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70"/>
    </row>
    <row r="99" spans="1:54">
      <c r="A99" s="57" t="s">
        <v>350</v>
      </c>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70"/>
    </row>
    <row r="100" spans="1:54">
      <c r="A100" s="58" t="s">
        <v>20</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70"/>
    </row>
    <row r="101" spans="1:54" ht="12"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70"/>
    </row>
    <row r="102" spans="1:54" ht="18.75" customHeight="1">
      <c r="A102" s="178" t="s">
        <v>351</v>
      </c>
      <c r="B102" s="178"/>
      <c r="C102" s="178"/>
      <c r="D102" s="178"/>
      <c r="E102" s="178"/>
      <c r="F102" s="178"/>
      <c r="G102" s="178"/>
      <c r="H102" s="178"/>
      <c r="I102" s="163"/>
      <c r="J102" s="164"/>
      <c r="K102" s="164"/>
      <c r="L102" s="164"/>
      <c r="M102" s="164"/>
      <c r="N102" s="164"/>
      <c r="O102" s="164"/>
      <c r="P102" s="164"/>
      <c r="Q102" s="164"/>
      <c r="R102" s="164"/>
      <c r="S102" s="164"/>
      <c r="T102" s="164"/>
      <c r="U102" s="164"/>
      <c r="V102" s="164"/>
      <c r="W102" s="164"/>
      <c r="X102" s="164"/>
      <c r="Y102" s="164"/>
      <c r="Z102" s="164"/>
      <c r="AA102" s="164"/>
      <c r="AB102" s="164"/>
      <c r="AC102" s="164"/>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6"/>
      <c r="BA102" s="40"/>
      <c r="BB102" s="70"/>
    </row>
    <row r="103" spans="1:54" ht="18.75" customHeight="1">
      <c r="A103" s="178"/>
      <c r="B103" s="178"/>
      <c r="C103" s="178"/>
      <c r="D103" s="178"/>
      <c r="E103" s="178"/>
      <c r="F103" s="178"/>
      <c r="G103" s="178"/>
      <c r="H103" s="178"/>
      <c r="I103" s="179"/>
      <c r="J103" s="180"/>
      <c r="K103" s="180"/>
      <c r="L103" s="180"/>
      <c r="M103" s="180"/>
      <c r="N103" s="180"/>
      <c r="O103" s="180"/>
      <c r="P103" s="180"/>
      <c r="Q103" s="180"/>
      <c r="R103" s="180"/>
      <c r="S103" s="180"/>
      <c r="T103" s="180"/>
      <c r="U103" s="180"/>
      <c r="V103" s="180"/>
      <c r="W103" s="180"/>
      <c r="X103" s="180"/>
      <c r="Y103" s="180"/>
      <c r="Z103" s="180"/>
      <c r="AA103" s="180"/>
      <c r="AB103" s="180"/>
      <c r="AC103" s="180"/>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2"/>
      <c r="BA103" s="40"/>
      <c r="BB103" s="70"/>
    </row>
    <row r="104" spans="1:54" ht="18.75" customHeight="1">
      <c r="A104" s="178"/>
      <c r="B104" s="178"/>
      <c r="C104" s="178"/>
      <c r="D104" s="178"/>
      <c r="E104" s="178"/>
      <c r="F104" s="178"/>
      <c r="G104" s="178"/>
      <c r="H104" s="178"/>
      <c r="I104" s="167"/>
      <c r="J104" s="168"/>
      <c r="K104" s="168"/>
      <c r="L104" s="168"/>
      <c r="M104" s="168"/>
      <c r="N104" s="168"/>
      <c r="O104" s="168"/>
      <c r="P104" s="168"/>
      <c r="Q104" s="168"/>
      <c r="R104" s="168"/>
      <c r="S104" s="168"/>
      <c r="T104" s="168"/>
      <c r="U104" s="168"/>
      <c r="V104" s="168"/>
      <c r="W104" s="168"/>
      <c r="X104" s="168"/>
      <c r="Y104" s="168"/>
      <c r="Z104" s="168"/>
      <c r="AA104" s="168"/>
      <c r="AB104" s="168"/>
      <c r="AC104" s="168"/>
      <c r="AD104" s="169"/>
      <c r="AE104" s="169"/>
      <c r="AF104" s="169"/>
      <c r="AG104" s="169"/>
      <c r="AH104" s="169"/>
      <c r="AI104" s="169"/>
      <c r="AJ104" s="169"/>
      <c r="AK104" s="169"/>
      <c r="AL104" s="169"/>
      <c r="AM104" s="169"/>
      <c r="AN104" s="169"/>
      <c r="AO104" s="169"/>
      <c r="AP104" s="169"/>
      <c r="AQ104" s="169"/>
      <c r="AR104" s="169"/>
      <c r="AS104" s="169"/>
      <c r="AT104" s="169"/>
      <c r="AU104" s="169"/>
      <c r="AV104" s="169"/>
      <c r="AW104" s="169"/>
      <c r="AX104" s="169"/>
      <c r="AY104" s="169"/>
      <c r="AZ104" s="170"/>
      <c r="BA104" s="40"/>
      <c r="BB104" s="70"/>
    </row>
    <row r="105" spans="1:54" ht="14.25" customHeight="1">
      <c r="A105" s="40"/>
      <c r="B105" s="40"/>
      <c r="C105" s="40"/>
      <c r="D105" s="40"/>
      <c r="E105" s="40"/>
      <c r="F105" s="40"/>
      <c r="G105" s="40"/>
      <c r="H105" s="40"/>
      <c r="I105" s="47" t="s">
        <v>22</v>
      </c>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70"/>
    </row>
    <row r="106" spans="1:54">
      <c r="A106" s="40"/>
      <c r="B106" s="40"/>
      <c r="C106" s="40"/>
      <c r="D106" s="40"/>
      <c r="E106" s="40"/>
      <c r="F106" s="40"/>
      <c r="G106" s="40"/>
      <c r="H106" s="40"/>
      <c r="I106" s="47" t="s">
        <v>21</v>
      </c>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70"/>
    </row>
    <row r="107" spans="1:54">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70"/>
    </row>
    <row r="108" spans="1:54" ht="21.75" customHeight="1">
      <c r="A108" s="51" t="s">
        <v>352</v>
      </c>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0"/>
      <c r="BB108" s="70"/>
    </row>
    <row r="109" spans="1:54" ht="13.5" customHeight="1">
      <c r="A109" s="40"/>
      <c r="B109" s="40"/>
      <c r="C109" s="40"/>
      <c r="D109" s="40"/>
      <c r="E109" s="40"/>
      <c r="F109" s="40"/>
      <c r="G109" s="40"/>
      <c r="H109" s="40"/>
      <c r="I109" s="172" t="s">
        <v>528</v>
      </c>
      <c r="J109" s="172"/>
      <c r="K109" s="172"/>
      <c r="L109" s="172"/>
      <c r="M109" s="172"/>
      <c r="N109" s="172"/>
      <c r="O109" s="172"/>
      <c r="P109" s="172"/>
      <c r="Q109" s="172"/>
      <c r="R109" s="172"/>
      <c r="S109" s="172"/>
      <c r="T109" s="172"/>
      <c r="U109" s="172"/>
      <c r="V109" s="172"/>
      <c r="W109" s="172"/>
      <c r="X109" s="172"/>
      <c r="Y109" s="172"/>
      <c r="Z109" s="172"/>
      <c r="AA109" s="172"/>
      <c r="AB109" s="172"/>
      <c r="AC109" s="172"/>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40"/>
      <c r="BB109" s="70"/>
    </row>
    <row r="110" spans="1:54">
      <c r="A110" s="40"/>
      <c r="B110" s="40"/>
      <c r="C110" s="40"/>
      <c r="D110" s="40"/>
      <c r="E110" s="40"/>
      <c r="F110" s="40"/>
      <c r="G110" s="40"/>
      <c r="H110" s="40"/>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40"/>
      <c r="BB110" s="70"/>
    </row>
    <row r="111" spans="1:54" ht="14.25" customHeight="1">
      <c r="A111" s="40"/>
      <c r="B111" s="40"/>
      <c r="C111" s="40"/>
      <c r="D111" s="40"/>
      <c r="E111" s="40"/>
      <c r="F111" s="40"/>
      <c r="G111" s="40"/>
      <c r="H111" s="40"/>
      <c r="I111" s="47" t="s">
        <v>359</v>
      </c>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70"/>
    </row>
    <row r="112" spans="1:54" ht="3" customHeight="1">
      <c r="A112" s="40"/>
      <c r="B112" s="40"/>
      <c r="C112" s="40"/>
      <c r="D112" s="40"/>
      <c r="E112" s="40"/>
      <c r="F112" s="40"/>
      <c r="G112" s="40"/>
      <c r="H112" s="40"/>
      <c r="I112" s="174" t="s">
        <v>529</v>
      </c>
      <c r="J112" s="174"/>
      <c r="K112" s="174"/>
      <c r="L112" s="174"/>
      <c r="M112" s="174"/>
      <c r="N112" s="174"/>
      <c r="O112" s="174"/>
      <c r="P112" s="174"/>
      <c r="Q112" s="174"/>
      <c r="R112" s="174"/>
      <c r="S112" s="174"/>
      <c r="T112" s="174"/>
      <c r="U112" s="174"/>
      <c r="V112" s="174"/>
      <c r="W112" s="174"/>
      <c r="X112" s="174"/>
      <c r="Y112" s="174"/>
      <c r="Z112" s="174"/>
      <c r="AA112" s="174"/>
      <c r="AB112" s="174"/>
      <c r="AC112" s="174"/>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40"/>
      <c r="BB112" s="70"/>
    </row>
    <row r="113" spans="1:54" ht="15.75" customHeight="1">
      <c r="A113" s="40"/>
      <c r="B113" s="40"/>
      <c r="C113" s="40"/>
      <c r="D113" s="40"/>
      <c r="E113" s="40"/>
      <c r="F113" s="40"/>
      <c r="G113" s="40"/>
      <c r="H113" s="40"/>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40"/>
      <c r="BB113" s="70"/>
    </row>
    <row r="114" spans="1:54" ht="15" customHeight="1">
      <c r="A114" s="40"/>
      <c r="B114" s="40"/>
      <c r="C114" s="40"/>
      <c r="D114" s="40"/>
      <c r="E114" s="40"/>
      <c r="F114" s="40"/>
      <c r="G114" s="40"/>
      <c r="H114" s="40"/>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40"/>
      <c r="BB114" s="70"/>
    </row>
    <row r="115" spans="1:54" ht="15" customHeight="1">
      <c r="A115" s="40"/>
      <c r="B115" s="40"/>
      <c r="C115" s="40"/>
      <c r="D115" s="40"/>
      <c r="E115" s="40"/>
      <c r="F115" s="40"/>
      <c r="G115" s="40"/>
      <c r="H115" s="40"/>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40"/>
      <c r="BB115" s="70"/>
    </row>
    <row r="116" spans="1:54" ht="39" customHeight="1">
      <c r="A116" s="161" t="s">
        <v>23</v>
      </c>
      <c r="B116" s="161"/>
      <c r="C116" s="161"/>
      <c r="D116" s="161"/>
      <c r="E116" s="161"/>
      <c r="F116" s="161"/>
      <c r="G116" s="161"/>
      <c r="H116" s="161"/>
      <c r="I116" s="162" t="s">
        <v>25</v>
      </c>
      <c r="J116" s="162"/>
      <c r="K116" s="162"/>
      <c r="L116" s="162"/>
      <c r="M116" s="162" t="s">
        <v>360</v>
      </c>
      <c r="N116" s="162"/>
      <c r="O116" s="162"/>
      <c r="P116" s="162"/>
      <c r="Q116" s="162"/>
      <c r="R116" s="162"/>
      <c r="S116" s="162"/>
      <c r="T116" s="162"/>
      <c r="U116" s="162"/>
      <c r="V116" s="162"/>
      <c r="W116" s="162"/>
      <c r="X116" s="162"/>
      <c r="Y116" s="162"/>
      <c r="Z116" s="162"/>
      <c r="AA116" s="162"/>
      <c r="AB116" s="162"/>
      <c r="AC116" s="162"/>
      <c r="AD116" s="162" t="s">
        <v>530</v>
      </c>
      <c r="AE116" s="162"/>
      <c r="AF116" s="162"/>
      <c r="AG116" s="162"/>
      <c r="AH116" s="162"/>
      <c r="AI116" s="162"/>
      <c r="AJ116" s="162"/>
      <c r="AK116" s="162"/>
      <c r="AL116" s="162"/>
      <c r="AM116" s="162"/>
      <c r="AN116" s="162"/>
      <c r="AO116" s="162" t="s">
        <v>28</v>
      </c>
      <c r="AP116" s="162"/>
      <c r="AQ116" s="162"/>
      <c r="AR116" s="162"/>
      <c r="AS116" s="162"/>
      <c r="AT116" s="162"/>
      <c r="AU116" s="162"/>
      <c r="AV116" s="162"/>
      <c r="AW116" s="162"/>
      <c r="AX116" s="162"/>
      <c r="AY116" s="162"/>
      <c r="AZ116" s="162"/>
      <c r="BA116" s="40"/>
      <c r="BB116" s="70"/>
    </row>
    <row r="117" spans="1:54" ht="30.75" customHeight="1">
      <c r="A117" s="153" t="s">
        <v>29</v>
      </c>
      <c r="B117" s="154"/>
      <c r="C117" s="154"/>
      <c r="D117" s="154"/>
      <c r="E117" s="154"/>
      <c r="F117" s="154"/>
      <c r="G117" s="154"/>
      <c r="H117" s="155"/>
      <c r="I117" s="93"/>
      <c r="J117" s="94"/>
      <c r="K117" s="94"/>
      <c r="L117" s="112"/>
      <c r="M117" s="177" t="str">
        <f>IFERROR(INDEX(コード番号一覧!$A:$B,MATCH(主要ア１_コード,コード番号一覧!$A:$A,0),2),"")</f>
        <v/>
      </c>
      <c r="N117" s="177"/>
      <c r="O117" s="177"/>
      <c r="P117" s="177"/>
      <c r="Q117" s="177"/>
      <c r="R117" s="177"/>
      <c r="S117" s="177"/>
      <c r="T117" s="177"/>
      <c r="U117" s="177"/>
      <c r="V117" s="177"/>
      <c r="W117" s="177"/>
      <c r="X117" s="177"/>
      <c r="Y117" s="177"/>
      <c r="Z117" s="177"/>
      <c r="AA117" s="177"/>
      <c r="AB117" s="177"/>
      <c r="AC117" s="177"/>
      <c r="AD117" s="121"/>
      <c r="AE117" s="159"/>
      <c r="AF117" s="159"/>
      <c r="AG117" s="159"/>
      <c r="AH117" s="159"/>
      <c r="AI117" s="159"/>
      <c r="AJ117" s="159"/>
      <c r="AK117" s="159"/>
      <c r="AL117" s="159"/>
      <c r="AM117" s="159"/>
      <c r="AN117" s="160"/>
      <c r="AO117" s="121"/>
      <c r="AP117" s="159"/>
      <c r="AQ117" s="159"/>
      <c r="AR117" s="159"/>
      <c r="AS117" s="159"/>
      <c r="AT117" s="159"/>
      <c r="AU117" s="159"/>
      <c r="AV117" s="159"/>
      <c r="AW117" s="159"/>
      <c r="AX117" s="159"/>
      <c r="AY117" s="159"/>
      <c r="AZ117" s="160"/>
      <c r="BA117" s="40"/>
      <c r="BB117" s="70"/>
    </row>
    <row r="118" spans="1:54" ht="30.75" customHeight="1">
      <c r="A118" s="153" t="s">
        <v>30</v>
      </c>
      <c r="B118" s="154"/>
      <c r="C118" s="154"/>
      <c r="D118" s="154"/>
      <c r="E118" s="154"/>
      <c r="F118" s="154"/>
      <c r="G118" s="154"/>
      <c r="H118" s="155"/>
      <c r="I118" s="93"/>
      <c r="J118" s="94"/>
      <c r="K118" s="94"/>
      <c r="L118" s="112"/>
      <c r="M118" s="156" t="str">
        <f>IFERROR(INDEX(コード番号一覧!$A:$B,MATCH(主要ア２_コード,コード番号一覧!$A:$A,0),2),"")</f>
        <v/>
      </c>
      <c r="N118" s="157"/>
      <c r="O118" s="157"/>
      <c r="P118" s="157"/>
      <c r="Q118" s="157"/>
      <c r="R118" s="157"/>
      <c r="S118" s="157"/>
      <c r="T118" s="157"/>
      <c r="U118" s="157"/>
      <c r="V118" s="157"/>
      <c r="W118" s="157"/>
      <c r="X118" s="157"/>
      <c r="Y118" s="157"/>
      <c r="Z118" s="157"/>
      <c r="AA118" s="157"/>
      <c r="AB118" s="157"/>
      <c r="AC118" s="158"/>
      <c r="AD118" s="121"/>
      <c r="AE118" s="159"/>
      <c r="AF118" s="159"/>
      <c r="AG118" s="159"/>
      <c r="AH118" s="159"/>
      <c r="AI118" s="159"/>
      <c r="AJ118" s="159"/>
      <c r="AK118" s="159"/>
      <c r="AL118" s="159"/>
      <c r="AM118" s="159"/>
      <c r="AN118" s="160"/>
      <c r="AO118" s="121"/>
      <c r="AP118" s="159"/>
      <c r="AQ118" s="159"/>
      <c r="AR118" s="159"/>
      <c r="AS118" s="159"/>
      <c r="AT118" s="159"/>
      <c r="AU118" s="159"/>
      <c r="AV118" s="159"/>
      <c r="AW118" s="159"/>
      <c r="AX118" s="159"/>
      <c r="AY118" s="159"/>
      <c r="AZ118" s="160"/>
      <c r="BA118" s="40"/>
      <c r="BB118" s="70"/>
    </row>
    <row r="119" spans="1:54" ht="30.75" customHeight="1">
      <c r="A119" s="153" t="s">
        <v>31</v>
      </c>
      <c r="B119" s="154"/>
      <c r="C119" s="154"/>
      <c r="D119" s="154"/>
      <c r="E119" s="154"/>
      <c r="F119" s="154"/>
      <c r="G119" s="154"/>
      <c r="H119" s="155"/>
      <c r="I119" s="93"/>
      <c r="J119" s="94"/>
      <c r="K119" s="94"/>
      <c r="L119" s="112"/>
      <c r="M119" s="156" t="str">
        <f>IFERROR(INDEX(コード番号一覧!$A:$B,MATCH(主要ア３_コード,コード番号一覧!$A:$A,0),2),"")</f>
        <v/>
      </c>
      <c r="N119" s="157"/>
      <c r="O119" s="157"/>
      <c r="P119" s="157"/>
      <c r="Q119" s="157"/>
      <c r="R119" s="157"/>
      <c r="S119" s="157"/>
      <c r="T119" s="157"/>
      <c r="U119" s="157"/>
      <c r="V119" s="157"/>
      <c r="W119" s="157"/>
      <c r="X119" s="157"/>
      <c r="Y119" s="157"/>
      <c r="Z119" s="157"/>
      <c r="AA119" s="157"/>
      <c r="AB119" s="157"/>
      <c r="AC119" s="158"/>
      <c r="AD119" s="121"/>
      <c r="AE119" s="159"/>
      <c r="AF119" s="159"/>
      <c r="AG119" s="159"/>
      <c r="AH119" s="159"/>
      <c r="AI119" s="159"/>
      <c r="AJ119" s="159"/>
      <c r="AK119" s="159"/>
      <c r="AL119" s="159"/>
      <c r="AM119" s="159"/>
      <c r="AN119" s="160"/>
      <c r="AO119" s="121"/>
      <c r="AP119" s="159"/>
      <c r="AQ119" s="159"/>
      <c r="AR119" s="159"/>
      <c r="AS119" s="159"/>
      <c r="AT119" s="159"/>
      <c r="AU119" s="159"/>
      <c r="AV119" s="159"/>
      <c r="AW119" s="159"/>
      <c r="AX119" s="159"/>
      <c r="AY119" s="159"/>
      <c r="AZ119" s="160"/>
      <c r="BA119" s="40"/>
      <c r="BB119" s="70"/>
    </row>
    <row r="120" spans="1:54" ht="30.75" customHeight="1">
      <c r="A120" s="153" t="s">
        <v>32</v>
      </c>
      <c r="B120" s="154"/>
      <c r="C120" s="154"/>
      <c r="D120" s="154"/>
      <c r="E120" s="154"/>
      <c r="F120" s="154"/>
      <c r="G120" s="154"/>
      <c r="H120" s="155"/>
      <c r="I120" s="93"/>
      <c r="J120" s="94"/>
      <c r="K120" s="94"/>
      <c r="L120" s="112"/>
      <c r="M120" s="156" t="str">
        <f>IFERROR(INDEX(コード番号一覧!$A:$B,MATCH(主要ア４_コード,コード番号一覧!$A:$A,0),2),"")</f>
        <v/>
      </c>
      <c r="N120" s="157"/>
      <c r="O120" s="157"/>
      <c r="P120" s="157"/>
      <c r="Q120" s="157"/>
      <c r="R120" s="157"/>
      <c r="S120" s="157"/>
      <c r="T120" s="157"/>
      <c r="U120" s="157"/>
      <c r="V120" s="157"/>
      <c r="W120" s="157"/>
      <c r="X120" s="157"/>
      <c r="Y120" s="157"/>
      <c r="Z120" s="157"/>
      <c r="AA120" s="157"/>
      <c r="AB120" s="157"/>
      <c r="AC120" s="158"/>
      <c r="AD120" s="121"/>
      <c r="AE120" s="159"/>
      <c r="AF120" s="159"/>
      <c r="AG120" s="159"/>
      <c r="AH120" s="159"/>
      <c r="AI120" s="159"/>
      <c r="AJ120" s="159"/>
      <c r="AK120" s="159"/>
      <c r="AL120" s="159"/>
      <c r="AM120" s="159"/>
      <c r="AN120" s="160"/>
      <c r="AO120" s="121"/>
      <c r="AP120" s="159"/>
      <c r="AQ120" s="159"/>
      <c r="AR120" s="159"/>
      <c r="AS120" s="159"/>
      <c r="AT120" s="159"/>
      <c r="AU120" s="159"/>
      <c r="AV120" s="159"/>
      <c r="AW120" s="159"/>
      <c r="AX120" s="159"/>
      <c r="AY120" s="159"/>
      <c r="AZ120" s="160"/>
      <c r="BA120" s="40"/>
      <c r="BB120" s="70"/>
    </row>
    <row r="121" spans="1:54" ht="30.75" customHeight="1">
      <c r="A121" s="153" t="s">
        <v>33</v>
      </c>
      <c r="B121" s="154"/>
      <c r="C121" s="154"/>
      <c r="D121" s="154"/>
      <c r="E121" s="154"/>
      <c r="F121" s="154"/>
      <c r="G121" s="154"/>
      <c r="H121" s="155"/>
      <c r="I121" s="93"/>
      <c r="J121" s="94"/>
      <c r="K121" s="94"/>
      <c r="L121" s="112"/>
      <c r="M121" s="156" t="str">
        <f>IFERROR(INDEX(コード番号一覧!$A:$B,MATCH(主要ア５_コード,コード番号一覧!$A:$A,0),2),"")</f>
        <v/>
      </c>
      <c r="N121" s="157"/>
      <c r="O121" s="157"/>
      <c r="P121" s="157"/>
      <c r="Q121" s="157"/>
      <c r="R121" s="157"/>
      <c r="S121" s="157"/>
      <c r="T121" s="157"/>
      <c r="U121" s="157"/>
      <c r="V121" s="157"/>
      <c r="W121" s="157"/>
      <c r="X121" s="157"/>
      <c r="Y121" s="157"/>
      <c r="Z121" s="157"/>
      <c r="AA121" s="157"/>
      <c r="AB121" s="157"/>
      <c r="AC121" s="158"/>
      <c r="AD121" s="121"/>
      <c r="AE121" s="159"/>
      <c r="AF121" s="159"/>
      <c r="AG121" s="159"/>
      <c r="AH121" s="159"/>
      <c r="AI121" s="159"/>
      <c r="AJ121" s="159"/>
      <c r="AK121" s="159"/>
      <c r="AL121" s="159"/>
      <c r="AM121" s="159"/>
      <c r="AN121" s="160"/>
      <c r="AO121" s="121"/>
      <c r="AP121" s="159"/>
      <c r="AQ121" s="159"/>
      <c r="AR121" s="159"/>
      <c r="AS121" s="159"/>
      <c r="AT121" s="159"/>
      <c r="AU121" s="159"/>
      <c r="AV121" s="159"/>
      <c r="AW121" s="159"/>
      <c r="AX121" s="159"/>
      <c r="AY121" s="159"/>
      <c r="AZ121" s="160"/>
      <c r="BA121" s="40"/>
      <c r="BB121" s="70"/>
    </row>
    <row r="122" spans="1:54" ht="30.75" customHeight="1">
      <c r="A122" s="153" t="s">
        <v>36</v>
      </c>
      <c r="B122" s="154"/>
      <c r="C122" s="154"/>
      <c r="D122" s="154"/>
      <c r="E122" s="154"/>
      <c r="F122" s="154"/>
      <c r="G122" s="154"/>
      <c r="H122" s="155"/>
      <c r="I122" s="93"/>
      <c r="J122" s="94"/>
      <c r="K122" s="94"/>
      <c r="L122" s="112"/>
      <c r="M122" s="156" t="str">
        <f>IFERROR(INDEX(コード番号一覧!$A:$B,MATCH(主要ア６_コード,コード番号一覧!$A:$A,0),2),"")</f>
        <v/>
      </c>
      <c r="N122" s="157"/>
      <c r="O122" s="157"/>
      <c r="P122" s="157"/>
      <c r="Q122" s="157"/>
      <c r="R122" s="157"/>
      <c r="S122" s="157"/>
      <c r="T122" s="157"/>
      <c r="U122" s="157"/>
      <c r="V122" s="157"/>
      <c r="W122" s="157"/>
      <c r="X122" s="157"/>
      <c r="Y122" s="157"/>
      <c r="Z122" s="157"/>
      <c r="AA122" s="157"/>
      <c r="AB122" s="157"/>
      <c r="AC122" s="158"/>
      <c r="AD122" s="121"/>
      <c r="AE122" s="159"/>
      <c r="AF122" s="159"/>
      <c r="AG122" s="159"/>
      <c r="AH122" s="159"/>
      <c r="AI122" s="159"/>
      <c r="AJ122" s="159"/>
      <c r="AK122" s="159"/>
      <c r="AL122" s="159"/>
      <c r="AM122" s="159"/>
      <c r="AN122" s="160"/>
      <c r="AO122" s="121"/>
      <c r="AP122" s="159"/>
      <c r="AQ122" s="159"/>
      <c r="AR122" s="159"/>
      <c r="AS122" s="159"/>
      <c r="AT122" s="159"/>
      <c r="AU122" s="159"/>
      <c r="AV122" s="159"/>
      <c r="AW122" s="159"/>
      <c r="AX122" s="159"/>
      <c r="AY122" s="159"/>
      <c r="AZ122" s="160"/>
      <c r="BA122" s="40"/>
      <c r="BB122" s="70"/>
    </row>
    <row r="123" spans="1:54" ht="30.75" customHeight="1">
      <c r="A123" s="153" t="s">
        <v>37</v>
      </c>
      <c r="B123" s="154"/>
      <c r="C123" s="154"/>
      <c r="D123" s="154"/>
      <c r="E123" s="154"/>
      <c r="F123" s="154"/>
      <c r="G123" s="154"/>
      <c r="H123" s="155"/>
      <c r="I123" s="93"/>
      <c r="J123" s="94"/>
      <c r="K123" s="94"/>
      <c r="L123" s="112"/>
      <c r="M123" s="156" t="str">
        <f>IFERROR(INDEX(コード番号一覧!$A:$B,MATCH(副次ア１_コード,コード番号一覧!$A:$A,0),2),"")</f>
        <v/>
      </c>
      <c r="N123" s="157"/>
      <c r="O123" s="157"/>
      <c r="P123" s="157"/>
      <c r="Q123" s="157"/>
      <c r="R123" s="157"/>
      <c r="S123" s="157"/>
      <c r="T123" s="157"/>
      <c r="U123" s="157"/>
      <c r="V123" s="157"/>
      <c r="W123" s="157"/>
      <c r="X123" s="157"/>
      <c r="Y123" s="157"/>
      <c r="Z123" s="157"/>
      <c r="AA123" s="157"/>
      <c r="AB123" s="157"/>
      <c r="AC123" s="158"/>
      <c r="AD123" s="121"/>
      <c r="AE123" s="159"/>
      <c r="AF123" s="159"/>
      <c r="AG123" s="159"/>
      <c r="AH123" s="159"/>
      <c r="AI123" s="159"/>
      <c r="AJ123" s="159"/>
      <c r="AK123" s="159"/>
      <c r="AL123" s="159"/>
      <c r="AM123" s="159"/>
      <c r="AN123" s="160"/>
      <c r="AO123" s="121"/>
      <c r="AP123" s="159"/>
      <c r="AQ123" s="159"/>
      <c r="AR123" s="159"/>
      <c r="AS123" s="159"/>
      <c r="AT123" s="159"/>
      <c r="AU123" s="159"/>
      <c r="AV123" s="159"/>
      <c r="AW123" s="159"/>
      <c r="AX123" s="159"/>
      <c r="AY123" s="159"/>
      <c r="AZ123" s="160"/>
      <c r="BA123" s="40"/>
      <c r="BB123" s="70"/>
    </row>
    <row r="124" spans="1:54" ht="30.75" customHeight="1">
      <c r="A124" s="153" t="s">
        <v>34</v>
      </c>
      <c r="B124" s="154"/>
      <c r="C124" s="154"/>
      <c r="D124" s="154"/>
      <c r="E124" s="154"/>
      <c r="F124" s="154"/>
      <c r="G124" s="154"/>
      <c r="H124" s="155"/>
      <c r="I124" s="93"/>
      <c r="J124" s="94"/>
      <c r="K124" s="94"/>
      <c r="L124" s="112"/>
      <c r="M124" s="156" t="str">
        <f>IFERROR(INDEX(コード番号一覧!$A:$B,MATCH(副次ア２_コード,コード番号一覧!$A:$A,0),2),"")</f>
        <v/>
      </c>
      <c r="N124" s="157"/>
      <c r="O124" s="157"/>
      <c r="P124" s="157"/>
      <c r="Q124" s="157"/>
      <c r="R124" s="157"/>
      <c r="S124" s="157"/>
      <c r="T124" s="157"/>
      <c r="U124" s="157"/>
      <c r="V124" s="157"/>
      <c r="W124" s="157"/>
      <c r="X124" s="157"/>
      <c r="Y124" s="157"/>
      <c r="Z124" s="157"/>
      <c r="AA124" s="157"/>
      <c r="AB124" s="157"/>
      <c r="AC124" s="158"/>
      <c r="AD124" s="121"/>
      <c r="AE124" s="159"/>
      <c r="AF124" s="159"/>
      <c r="AG124" s="159"/>
      <c r="AH124" s="159"/>
      <c r="AI124" s="159"/>
      <c r="AJ124" s="159"/>
      <c r="AK124" s="159"/>
      <c r="AL124" s="159"/>
      <c r="AM124" s="159"/>
      <c r="AN124" s="160"/>
      <c r="AO124" s="121"/>
      <c r="AP124" s="159"/>
      <c r="AQ124" s="159"/>
      <c r="AR124" s="159"/>
      <c r="AS124" s="159"/>
      <c r="AT124" s="159"/>
      <c r="AU124" s="159"/>
      <c r="AV124" s="159"/>
      <c r="AW124" s="159"/>
      <c r="AX124" s="159"/>
      <c r="AY124" s="159"/>
      <c r="AZ124" s="160"/>
      <c r="BA124" s="40"/>
      <c r="BB124" s="70"/>
    </row>
    <row r="125" spans="1:54" ht="30.75" customHeight="1">
      <c r="A125" s="153" t="s">
        <v>38</v>
      </c>
      <c r="B125" s="154"/>
      <c r="C125" s="154"/>
      <c r="D125" s="154"/>
      <c r="E125" s="154"/>
      <c r="F125" s="154"/>
      <c r="G125" s="154"/>
      <c r="H125" s="155"/>
      <c r="I125" s="93"/>
      <c r="J125" s="94"/>
      <c r="K125" s="94"/>
      <c r="L125" s="112"/>
      <c r="M125" s="156" t="str">
        <f>IFERROR(INDEX(コード番号一覧!$A:$B,MATCH(副次ア３_コード,コード番号一覧!$A:$A,0),2),"")</f>
        <v/>
      </c>
      <c r="N125" s="157"/>
      <c r="O125" s="157"/>
      <c r="P125" s="157"/>
      <c r="Q125" s="157"/>
      <c r="R125" s="157"/>
      <c r="S125" s="157"/>
      <c r="T125" s="157"/>
      <c r="U125" s="157"/>
      <c r="V125" s="157"/>
      <c r="W125" s="157"/>
      <c r="X125" s="157"/>
      <c r="Y125" s="157"/>
      <c r="Z125" s="157"/>
      <c r="AA125" s="157"/>
      <c r="AB125" s="157"/>
      <c r="AC125" s="158"/>
      <c r="AD125" s="121"/>
      <c r="AE125" s="159"/>
      <c r="AF125" s="159"/>
      <c r="AG125" s="159"/>
      <c r="AH125" s="159"/>
      <c r="AI125" s="159"/>
      <c r="AJ125" s="159"/>
      <c r="AK125" s="159"/>
      <c r="AL125" s="159"/>
      <c r="AM125" s="159"/>
      <c r="AN125" s="160"/>
      <c r="AO125" s="121"/>
      <c r="AP125" s="159"/>
      <c r="AQ125" s="159"/>
      <c r="AR125" s="159"/>
      <c r="AS125" s="159"/>
      <c r="AT125" s="159"/>
      <c r="AU125" s="159"/>
      <c r="AV125" s="159"/>
      <c r="AW125" s="159"/>
      <c r="AX125" s="159"/>
      <c r="AY125" s="159"/>
      <c r="AZ125" s="160"/>
      <c r="BA125" s="40"/>
      <c r="BB125" s="70"/>
    </row>
    <row r="126" spans="1:54" ht="30.75" customHeight="1">
      <c r="A126" s="153" t="s">
        <v>39</v>
      </c>
      <c r="B126" s="154"/>
      <c r="C126" s="154"/>
      <c r="D126" s="154"/>
      <c r="E126" s="154"/>
      <c r="F126" s="154"/>
      <c r="G126" s="154"/>
      <c r="H126" s="155"/>
      <c r="I126" s="93"/>
      <c r="J126" s="94"/>
      <c r="K126" s="94"/>
      <c r="L126" s="112"/>
      <c r="M126" s="156" t="str">
        <f>IFERROR(INDEX(コード番号一覧!$A:$B,MATCH(副次ア４_コード,コード番号一覧!$A:$A,0),2),"")</f>
        <v/>
      </c>
      <c r="N126" s="157"/>
      <c r="O126" s="157"/>
      <c r="P126" s="157"/>
      <c r="Q126" s="157"/>
      <c r="R126" s="157"/>
      <c r="S126" s="157"/>
      <c r="T126" s="157"/>
      <c r="U126" s="157"/>
      <c r="V126" s="157"/>
      <c r="W126" s="157"/>
      <c r="X126" s="157"/>
      <c r="Y126" s="157"/>
      <c r="Z126" s="157"/>
      <c r="AA126" s="157"/>
      <c r="AB126" s="157"/>
      <c r="AC126" s="158"/>
      <c r="AD126" s="121"/>
      <c r="AE126" s="159"/>
      <c r="AF126" s="159"/>
      <c r="AG126" s="159"/>
      <c r="AH126" s="159"/>
      <c r="AI126" s="159"/>
      <c r="AJ126" s="159"/>
      <c r="AK126" s="159"/>
      <c r="AL126" s="159"/>
      <c r="AM126" s="159"/>
      <c r="AN126" s="160"/>
      <c r="AO126" s="121"/>
      <c r="AP126" s="159"/>
      <c r="AQ126" s="159"/>
      <c r="AR126" s="159"/>
      <c r="AS126" s="159"/>
      <c r="AT126" s="159"/>
      <c r="AU126" s="159"/>
      <c r="AV126" s="159"/>
      <c r="AW126" s="159"/>
      <c r="AX126" s="159"/>
      <c r="AY126" s="159"/>
      <c r="AZ126" s="160"/>
      <c r="BA126" s="40"/>
      <c r="BB126" s="70"/>
    </row>
    <row r="127" spans="1:54" ht="30.75" customHeight="1">
      <c r="A127" s="153" t="s">
        <v>40</v>
      </c>
      <c r="B127" s="154"/>
      <c r="C127" s="154"/>
      <c r="D127" s="154"/>
      <c r="E127" s="154"/>
      <c r="F127" s="154"/>
      <c r="G127" s="154"/>
      <c r="H127" s="155"/>
      <c r="I127" s="93"/>
      <c r="J127" s="94"/>
      <c r="K127" s="94"/>
      <c r="L127" s="112"/>
      <c r="M127" s="156" t="str">
        <f>IFERROR(INDEX(コード番号一覧!$A:$B,MATCH(副次ア５_コード,コード番号一覧!$A:$A,0),2),"")</f>
        <v/>
      </c>
      <c r="N127" s="157"/>
      <c r="O127" s="157"/>
      <c r="P127" s="157"/>
      <c r="Q127" s="157"/>
      <c r="R127" s="157"/>
      <c r="S127" s="157"/>
      <c r="T127" s="157"/>
      <c r="U127" s="157"/>
      <c r="V127" s="157"/>
      <c r="W127" s="157"/>
      <c r="X127" s="157"/>
      <c r="Y127" s="157"/>
      <c r="Z127" s="157"/>
      <c r="AA127" s="157"/>
      <c r="AB127" s="157"/>
      <c r="AC127" s="158"/>
      <c r="AD127" s="121"/>
      <c r="AE127" s="159"/>
      <c r="AF127" s="159"/>
      <c r="AG127" s="159"/>
      <c r="AH127" s="159"/>
      <c r="AI127" s="159"/>
      <c r="AJ127" s="159"/>
      <c r="AK127" s="159"/>
      <c r="AL127" s="159"/>
      <c r="AM127" s="159"/>
      <c r="AN127" s="160"/>
      <c r="AO127" s="121"/>
      <c r="AP127" s="159"/>
      <c r="AQ127" s="159"/>
      <c r="AR127" s="159"/>
      <c r="AS127" s="159"/>
      <c r="AT127" s="159"/>
      <c r="AU127" s="159"/>
      <c r="AV127" s="159"/>
      <c r="AW127" s="159"/>
      <c r="AX127" s="159"/>
      <c r="AY127" s="159"/>
      <c r="AZ127" s="160"/>
      <c r="BA127" s="40"/>
      <c r="BB127" s="70"/>
    </row>
    <row r="128" spans="1:54" ht="30.75" customHeight="1">
      <c r="A128" s="153" t="s">
        <v>35</v>
      </c>
      <c r="B128" s="154"/>
      <c r="C128" s="154"/>
      <c r="D128" s="154"/>
      <c r="E128" s="154"/>
      <c r="F128" s="154"/>
      <c r="G128" s="154"/>
      <c r="H128" s="155"/>
      <c r="I128" s="93"/>
      <c r="J128" s="94"/>
      <c r="K128" s="94"/>
      <c r="L128" s="112"/>
      <c r="M128" s="156" t="str">
        <f>IFERROR(INDEX(コード番号一覧!$A:$B,MATCH(副次ア６_コード,コード番号一覧!$A:$A,0),2),"")</f>
        <v/>
      </c>
      <c r="N128" s="157"/>
      <c r="O128" s="157"/>
      <c r="P128" s="157"/>
      <c r="Q128" s="157"/>
      <c r="R128" s="157"/>
      <c r="S128" s="157"/>
      <c r="T128" s="157"/>
      <c r="U128" s="157"/>
      <c r="V128" s="157"/>
      <c r="W128" s="157"/>
      <c r="X128" s="157"/>
      <c r="Y128" s="157"/>
      <c r="Z128" s="157"/>
      <c r="AA128" s="157"/>
      <c r="AB128" s="157"/>
      <c r="AC128" s="158"/>
      <c r="AD128" s="121"/>
      <c r="AE128" s="159"/>
      <c r="AF128" s="159"/>
      <c r="AG128" s="159"/>
      <c r="AH128" s="159"/>
      <c r="AI128" s="159"/>
      <c r="AJ128" s="159"/>
      <c r="AK128" s="159"/>
      <c r="AL128" s="159"/>
      <c r="AM128" s="159"/>
      <c r="AN128" s="160"/>
      <c r="AO128" s="121"/>
      <c r="AP128" s="159"/>
      <c r="AQ128" s="159"/>
      <c r="AR128" s="159"/>
      <c r="AS128" s="159"/>
      <c r="AT128" s="159"/>
      <c r="AU128" s="159"/>
      <c r="AV128" s="159"/>
      <c r="AW128" s="159"/>
      <c r="AX128" s="159"/>
      <c r="AY128" s="159"/>
      <c r="AZ128" s="160"/>
      <c r="BA128" s="40"/>
      <c r="BB128" s="70"/>
    </row>
    <row r="129" spans="1:54" ht="39"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70"/>
    </row>
    <row r="130" spans="1:54" ht="39" customHeight="1">
      <c r="A130" s="161" t="s">
        <v>41</v>
      </c>
      <c r="B130" s="161"/>
      <c r="C130" s="161"/>
      <c r="D130" s="161"/>
      <c r="E130" s="161"/>
      <c r="F130" s="161"/>
      <c r="G130" s="161"/>
      <c r="H130" s="161"/>
      <c r="I130" s="162" t="s">
        <v>25</v>
      </c>
      <c r="J130" s="162"/>
      <c r="K130" s="162"/>
      <c r="L130" s="162"/>
      <c r="M130" s="162" t="s">
        <v>360</v>
      </c>
      <c r="N130" s="162"/>
      <c r="O130" s="162"/>
      <c r="P130" s="162"/>
      <c r="Q130" s="162"/>
      <c r="R130" s="162"/>
      <c r="S130" s="162"/>
      <c r="T130" s="162"/>
      <c r="U130" s="162"/>
      <c r="V130" s="162"/>
      <c r="W130" s="162"/>
      <c r="X130" s="162"/>
      <c r="Y130" s="162"/>
      <c r="Z130" s="162"/>
      <c r="AA130" s="162"/>
      <c r="AB130" s="162"/>
      <c r="AC130" s="162"/>
      <c r="AD130" s="162" t="s">
        <v>27</v>
      </c>
      <c r="AE130" s="162"/>
      <c r="AF130" s="162"/>
      <c r="AG130" s="162"/>
      <c r="AH130" s="162"/>
      <c r="AI130" s="162"/>
      <c r="AJ130" s="162"/>
      <c r="AK130" s="162"/>
      <c r="AL130" s="162"/>
      <c r="AM130" s="162"/>
      <c r="AN130" s="162"/>
      <c r="AO130" s="162" t="s">
        <v>28</v>
      </c>
      <c r="AP130" s="162"/>
      <c r="AQ130" s="162"/>
      <c r="AR130" s="162"/>
      <c r="AS130" s="162"/>
      <c r="AT130" s="162"/>
      <c r="AU130" s="162"/>
      <c r="AV130" s="162"/>
      <c r="AW130" s="162"/>
      <c r="AX130" s="162"/>
      <c r="AY130" s="162"/>
      <c r="AZ130" s="162"/>
      <c r="BA130" s="40"/>
      <c r="BB130" s="70"/>
    </row>
    <row r="131" spans="1:54" ht="36" customHeight="1">
      <c r="A131" s="153" t="s">
        <v>42</v>
      </c>
      <c r="B131" s="154"/>
      <c r="C131" s="154"/>
      <c r="D131" s="154"/>
      <c r="E131" s="154"/>
      <c r="F131" s="154"/>
      <c r="G131" s="154"/>
      <c r="H131" s="155"/>
      <c r="I131" s="121"/>
      <c r="J131" s="159"/>
      <c r="K131" s="159"/>
      <c r="L131" s="160"/>
      <c r="M131" s="156" t="str">
        <f>IFERROR(INDEX(コード番号一覧!$A:$B,MATCH(主要曝露１,コード番号一覧!$A:$A,0),2),"")</f>
        <v/>
      </c>
      <c r="N131" s="157"/>
      <c r="O131" s="157"/>
      <c r="P131" s="157"/>
      <c r="Q131" s="157"/>
      <c r="R131" s="157"/>
      <c r="S131" s="157"/>
      <c r="T131" s="157"/>
      <c r="U131" s="157"/>
      <c r="V131" s="157"/>
      <c r="W131" s="157"/>
      <c r="X131" s="157"/>
      <c r="Y131" s="157"/>
      <c r="Z131" s="157"/>
      <c r="AA131" s="157"/>
      <c r="AB131" s="157"/>
      <c r="AC131" s="158"/>
      <c r="AD131" s="186"/>
      <c r="AE131" s="187"/>
      <c r="AF131" s="187"/>
      <c r="AG131" s="187"/>
      <c r="AH131" s="187"/>
      <c r="AI131" s="187"/>
      <c r="AJ131" s="187"/>
      <c r="AK131" s="187"/>
      <c r="AL131" s="187"/>
      <c r="AM131" s="187"/>
      <c r="AN131" s="188"/>
      <c r="AO131" s="186"/>
      <c r="AP131" s="187"/>
      <c r="AQ131" s="187"/>
      <c r="AR131" s="187"/>
      <c r="AS131" s="187"/>
      <c r="AT131" s="187"/>
      <c r="AU131" s="187"/>
      <c r="AV131" s="187"/>
      <c r="AW131" s="187"/>
      <c r="AX131" s="187"/>
      <c r="AY131" s="187"/>
      <c r="AZ131" s="188"/>
      <c r="BA131" s="40"/>
      <c r="BB131" s="70"/>
    </row>
    <row r="132" spans="1:54" ht="36" customHeight="1">
      <c r="A132" s="153" t="s">
        <v>54</v>
      </c>
      <c r="B132" s="154" t="s">
        <v>43</v>
      </c>
      <c r="C132" s="154" t="s">
        <v>43</v>
      </c>
      <c r="D132" s="154" t="s">
        <v>43</v>
      </c>
      <c r="E132" s="154" t="s">
        <v>43</v>
      </c>
      <c r="F132" s="154" t="s">
        <v>43</v>
      </c>
      <c r="G132" s="154" t="s">
        <v>43</v>
      </c>
      <c r="H132" s="155" t="s">
        <v>43</v>
      </c>
      <c r="I132" s="121"/>
      <c r="J132" s="159"/>
      <c r="K132" s="159"/>
      <c r="L132" s="160"/>
      <c r="M132" s="156" t="str">
        <f>IFERROR(INDEX(コード番号一覧!$A:$B,MATCH(主要曝露２,コード番号一覧!$A:$A,0),2),"")</f>
        <v/>
      </c>
      <c r="N132" s="157"/>
      <c r="O132" s="157"/>
      <c r="P132" s="157"/>
      <c r="Q132" s="157"/>
      <c r="R132" s="157"/>
      <c r="S132" s="157"/>
      <c r="T132" s="157"/>
      <c r="U132" s="157"/>
      <c r="V132" s="157"/>
      <c r="W132" s="157"/>
      <c r="X132" s="157"/>
      <c r="Y132" s="157"/>
      <c r="Z132" s="157"/>
      <c r="AA132" s="157"/>
      <c r="AB132" s="157"/>
      <c r="AC132" s="158"/>
      <c r="AD132" s="186"/>
      <c r="AE132" s="187"/>
      <c r="AF132" s="187"/>
      <c r="AG132" s="187"/>
      <c r="AH132" s="187"/>
      <c r="AI132" s="187"/>
      <c r="AJ132" s="187"/>
      <c r="AK132" s="187"/>
      <c r="AL132" s="187"/>
      <c r="AM132" s="187"/>
      <c r="AN132" s="188"/>
      <c r="AO132" s="186"/>
      <c r="AP132" s="187"/>
      <c r="AQ132" s="187"/>
      <c r="AR132" s="187"/>
      <c r="AS132" s="187"/>
      <c r="AT132" s="187"/>
      <c r="AU132" s="187"/>
      <c r="AV132" s="187"/>
      <c r="AW132" s="187"/>
      <c r="AX132" s="187"/>
      <c r="AY132" s="187"/>
      <c r="AZ132" s="188"/>
      <c r="BA132" s="40"/>
      <c r="BB132" s="70"/>
    </row>
    <row r="133" spans="1:54" ht="36" customHeight="1">
      <c r="A133" s="153" t="s">
        <v>55</v>
      </c>
      <c r="B133" s="154" t="s">
        <v>44</v>
      </c>
      <c r="C133" s="154" t="s">
        <v>44</v>
      </c>
      <c r="D133" s="154" t="s">
        <v>44</v>
      </c>
      <c r="E133" s="154" t="s">
        <v>44</v>
      </c>
      <c r="F133" s="154" t="s">
        <v>44</v>
      </c>
      <c r="G133" s="154" t="s">
        <v>44</v>
      </c>
      <c r="H133" s="155" t="s">
        <v>44</v>
      </c>
      <c r="I133" s="121"/>
      <c r="J133" s="159"/>
      <c r="K133" s="159"/>
      <c r="L133" s="160"/>
      <c r="M133" s="156" t="str">
        <f>IFERROR(INDEX(コード番号一覧!$A:$B,MATCH(主要曝露３,コード番号一覧!$A:$A,0),2),"")</f>
        <v/>
      </c>
      <c r="N133" s="157"/>
      <c r="O133" s="157"/>
      <c r="P133" s="157"/>
      <c r="Q133" s="157"/>
      <c r="R133" s="157"/>
      <c r="S133" s="157"/>
      <c r="T133" s="157"/>
      <c r="U133" s="157"/>
      <c r="V133" s="157"/>
      <c r="W133" s="157"/>
      <c r="X133" s="157"/>
      <c r="Y133" s="157"/>
      <c r="Z133" s="157"/>
      <c r="AA133" s="157"/>
      <c r="AB133" s="157"/>
      <c r="AC133" s="158"/>
      <c r="AD133" s="186"/>
      <c r="AE133" s="187"/>
      <c r="AF133" s="187"/>
      <c r="AG133" s="187"/>
      <c r="AH133" s="187"/>
      <c r="AI133" s="187"/>
      <c r="AJ133" s="187"/>
      <c r="AK133" s="187"/>
      <c r="AL133" s="187"/>
      <c r="AM133" s="187"/>
      <c r="AN133" s="188"/>
      <c r="AO133" s="186"/>
      <c r="AP133" s="187"/>
      <c r="AQ133" s="187"/>
      <c r="AR133" s="187"/>
      <c r="AS133" s="187"/>
      <c r="AT133" s="187"/>
      <c r="AU133" s="187"/>
      <c r="AV133" s="187"/>
      <c r="AW133" s="187"/>
      <c r="AX133" s="187"/>
      <c r="AY133" s="187"/>
      <c r="AZ133" s="188"/>
      <c r="BA133" s="40"/>
      <c r="BB133" s="70"/>
    </row>
    <row r="134" spans="1:54" ht="36" customHeight="1">
      <c r="A134" s="153" t="s">
        <v>56</v>
      </c>
      <c r="B134" s="154" t="s">
        <v>45</v>
      </c>
      <c r="C134" s="154" t="s">
        <v>45</v>
      </c>
      <c r="D134" s="154" t="s">
        <v>45</v>
      </c>
      <c r="E134" s="154" t="s">
        <v>45</v>
      </c>
      <c r="F134" s="154" t="s">
        <v>45</v>
      </c>
      <c r="G134" s="154" t="s">
        <v>45</v>
      </c>
      <c r="H134" s="155" t="s">
        <v>45</v>
      </c>
      <c r="I134" s="121"/>
      <c r="J134" s="159"/>
      <c r="K134" s="159"/>
      <c r="L134" s="160"/>
      <c r="M134" s="156" t="str">
        <f>IFERROR(INDEX(コード番号一覧!$A:$B,MATCH(主要曝露４,コード番号一覧!$A:$A,0),2),"")</f>
        <v/>
      </c>
      <c r="N134" s="157"/>
      <c r="O134" s="157"/>
      <c r="P134" s="157"/>
      <c r="Q134" s="157"/>
      <c r="R134" s="157"/>
      <c r="S134" s="157"/>
      <c r="T134" s="157"/>
      <c r="U134" s="157"/>
      <c r="V134" s="157"/>
      <c r="W134" s="157"/>
      <c r="X134" s="157"/>
      <c r="Y134" s="157"/>
      <c r="Z134" s="157"/>
      <c r="AA134" s="157"/>
      <c r="AB134" s="157"/>
      <c r="AC134" s="158"/>
      <c r="AD134" s="186"/>
      <c r="AE134" s="187"/>
      <c r="AF134" s="187"/>
      <c r="AG134" s="187"/>
      <c r="AH134" s="187"/>
      <c r="AI134" s="187"/>
      <c r="AJ134" s="187"/>
      <c r="AK134" s="187"/>
      <c r="AL134" s="187"/>
      <c r="AM134" s="187"/>
      <c r="AN134" s="188"/>
      <c r="AO134" s="186"/>
      <c r="AP134" s="187"/>
      <c r="AQ134" s="187"/>
      <c r="AR134" s="187"/>
      <c r="AS134" s="187"/>
      <c r="AT134" s="187"/>
      <c r="AU134" s="187"/>
      <c r="AV134" s="187"/>
      <c r="AW134" s="187"/>
      <c r="AX134" s="187"/>
      <c r="AY134" s="187"/>
      <c r="AZ134" s="188"/>
      <c r="BA134" s="40"/>
      <c r="BB134" s="70"/>
    </row>
    <row r="135" spans="1:54" ht="36" customHeight="1">
      <c r="A135" s="153" t="s">
        <v>57</v>
      </c>
      <c r="B135" s="154" t="s">
        <v>46</v>
      </c>
      <c r="C135" s="154" t="s">
        <v>46</v>
      </c>
      <c r="D135" s="154" t="s">
        <v>46</v>
      </c>
      <c r="E135" s="154" t="s">
        <v>46</v>
      </c>
      <c r="F135" s="154" t="s">
        <v>46</v>
      </c>
      <c r="G135" s="154" t="s">
        <v>46</v>
      </c>
      <c r="H135" s="155" t="s">
        <v>46</v>
      </c>
      <c r="I135" s="121"/>
      <c r="J135" s="159"/>
      <c r="K135" s="159"/>
      <c r="L135" s="160"/>
      <c r="M135" s="156" t="str">
        <f>IFERROR(INDEX(コード番号一覧!$A:$B,MATCH(主要曝露５,コード番号一覧!$A:$A,0),2),"")</f>
        <v/>
      </c>
      <c r="N135" s="157"/>
      <c r="O135" s="157"/>
      <c r="P135" s="157"/>
      <c r="Q135" s="157"/>
      <c r="R135" s="157"/>
      <c r="S135" s="157"/>
      <c r="T135" s="157"/>
      <c r="U135" s="157"/>
      <c r="V135" s="157"/>
      <c r="W135" s="157"/>
      <c r="X135" s="157"/>
      <c r="Y135" s="157"/>
      <c r="Z135" s="157"/>
      <c r="AA135" s="157"/>
      <c r="AB135" s="157"/>
      <c r="AC135" s="158"/>
      <c r="AD135" s="186"/>
      <c r="AE135" s="187"/>
      <c r="AF135" s="187"/>
      <c r="AG135" s="187"/>
      <c r="AH135" s="187"/>
      <c r="AI135" s="187"/>
      <c r="AJ135" s="187"/>
      <c r="AK135" s="187"/>
      <c r="AL135" s="187"/>
      <c r="AM135" s="187"/>
      <c r="AN135" s="188"/>
      <c r="AO135" s="186"/>
      <c r="AP135" s="187"/>
      <c r="AQ135" s="187"/>
      <c r="AR135" s="187"/>
      <c r="AS135" s="187"/>
      <c r="AT135" s="187"/>
      <c r="AU135" s="187"/>
      <c r="AV135" s="187"/>
      <c r="AW135" s="187"/>
      <c r="AX135" s="187"/>
      <c r="AY135" s="187"/>
      <c r="AZ135" s="188"/>
      <c r="BA135" s="40"/>
      <c r="BB135" s="70"/>
    </row>
    <row r="136" spans="1:54" ht="36" customHeight="1">
      <c r="A136" s="153" t="s">
        <v>58</v>
      </c>
      <c r="B136" s="154" t="s">
        <v>47</v>
      </c>
      <c r="C136" s="154" t="s">
        <v>47</v>
      </c>
      <c r="D136" s="154" t="s">
        <v>47</v>
      </c>
      <c r="E136" s="154" t="s">
        <v>47</v>
      </c>
      <c r="F136" s="154" t="s">
        <v>47</v>
      </c>
      <c r="G136" s="154" t="s">
        <v>47</v>
      </c>
      <c r="H136" s="155" t="s">
        <v>47</v>
      </c>
      <c r="I136" s="121"/>
      <c r="J136" s="159"/>
      <c r="K136" s="159"/>
      <c r="L136" s="160"/>
      <c r="M136" s="156" t="str">
        <f>IFERROR(INDEX(コード番号一覧!$A:$B,MATCH(主要曝露６,コード番号一覧!$A:$A,0),2),"")</f>
        <v/>
      </c>
      <c r="N136" s="157"/>
      <c r="O136" s="157"/>
      <c r="P136" s="157"/>
      <c r="Q136" s="157"/>
      <c r="R136" s="157"/>
      <c r="S136" s="157"/>
      <c r="T136" s="157"/>
      <c r="U136" s="157"/>
      <c r="V136" s="157"/>
      <c r="W136" s="157"/>
      <c r="X136" s="157"/>
      <c r="Y136" s="157"/>
      <c r="Z136" s="157"/>
      <c r="AA136" s="157"/>
      <c r="AB136" s="157"/>
      <c r="AC136" s="158"/>
      <c r="AD136" s="186"/>
      <c r="AE136" s="187"/>
      <c r="AF136" s="187"/>
      <c r="AG136" s="187"/>
      <c r="AH136" s="187"/>
      <c r="AI136" s="187"/>
      <c r="AJ136" s="187"/>
      <c r="AK136" s="187"/>
      <c r="AL136" s="187"/>
      <c r="AM136" s="187"/>
      <c r="AN136" s="188"/>
      <c r="AO136" s="186"/>
      <c r="AP136" s="187"/>
      <c r="AQ136" s="187"/>
      <c r="AR136" s="187"/>
      <c r="AS136" s="187"/>
      <c r="AT136" s="187"/>
      <c r="AU136" s="187"/>
      <c r="AV136" s="187"/>
      <c r="AW136" s="187"/>
      <c r="AX136" s="187"/>
      <c r="AY136" s="187"/>
      <c r="AZ136" s="188"/>
      <c r="BA136" s="40"/>
      <c r="BB136" s="70"/>
    </row>
    <row r="137" spans="1:54" ht="36" customHeight="1">
      <c r="A137" s="153" t="s">
        <v>48</v>
      </c>
      <c r="B137" s="154" t="s">
        <v>48</v>
      </c>
      <c r="C137" s="154" t="s">
        <v>48</v>
      </c>
      <c r="D137" s="154" t="s">
        <v>48</v>
      </c>
      <c r="E137" s="154" t="s">
        <v>48</v>
      </c>
      <c r="F137" s="154" t="s">
        <v>48</v>
      </c>
      <c r="G137" s="154" t="s">
        <v>48</v>
      </c>
      <c r="H137" s="155" t="s">
        <v>48</v>
      </c>
      <c r="I137" s="121"/>
      <c r="J137" s="159"/>
      <c r="K137" s="159"/>
      <c r="L137" s="160"/>
      <c r="M137" s="156" t="str">
        <f>IFERROR(INDEX(コード番号一覧!$A:$B,MATCH(副次曝露１,コード番号一覧!$A:$A,0),2),"")</f>
        <v/>
      </c>
      <c r="N137" s="157"/>
      <c r="O137" s="157"/>
      <c r="P137" s="157"/>
      <c r="Q137" s="157"/>
      <c r="R137" s="157"/>
      <c r="S137" s="157"/>
      <c r="T137" s="157"/>
      <c r="U137" s="157"/>
      <c r="V137" s="157"/>
      <c r="W137" s="157"/>
      <c r="X137" s="157"/>
      <c r="Y137" s="157"/>
      <c r="Z137" s="157"/>
      <c r="AA137" s="157"/>
      <c r="AB137" s="157"/>
      <c r="AC137" s="158"/>
      <c r="AD137" s="186"/>
      <c r="AE137" s="187"/>
      <c r="AF137" s="187"/>
      <c r="AG137" s="187"/>
      <c r="AH137" s="187"/>
      <c r="AI137" s="187"/>
      <c r="AJ137" s="187"/>
      <c r="AK137" s="187"/>
      <c r="AL137" s="187"/>
      <c r="AM137" s="187"/>
      <c r="AN137" s="188"/>
      <c r="AO137" s="186"/>
      <c r="AP137" s="187"/>
      <c r="AQ137" s="187"/>
      <c r="AR137" s="187"/>
      <c r="AS137" s="187"/>
      <c r="AT137" s="187"/>
      <c r="AU137" s="187"/>
      <c r="AV137" s="187"/>
      <c r="AW137" s="187"/>
      <c r="AX137" s="187"/>
      <c r="AY137" s="187"/>
      <c r="AZ137" s="188"/>
      <c r="BA137" s="40"/>
      <c r="BB137" s="70"/>
    </row>
    <row r="138" spans="1:54" ht="36" customHeight="1">
      <c r="A138" s="153" t="s">
        <v>59</v>
      </c>
      <c r="B138" s="154" t="s">
        <v>49</v>
      </c>
      <c r="C138" s="154" t="s">
        <v>49</v>
      </c>
      <c r="D138" s="154" t="s">
        <v>49</v>
      </c>
      <c r="E138" s="154" t="s">
        <v>49</v>
      </c>
      <c r="F138" s="154" t="s">
        <v>49</v>
      </c>
      <c r="G138" s="154" t="s">
        <v>49</v>
      </c>
      <c r="H138" s="155" t="s">
        <v>49</v>
      </c>
      <c r="I138" s="121"/>
      <c r="J138" s="159"/>
      <c r="K138" s="159"/>
      <c r="L138" s="160"/>
      <c r="M138" s="156" t="str">
        <f>IFERROR(INDEX(コード番号一覧!$A:$B,MATCH(副次曝露２,コード番号一覧!$A:$A,0),2),"")</f>
        <v/>
      </c>
      <c r="N138" s="157"/>
      <c r="O138" s="157"/>
      <c r="P138" s="157"/>
      <c r="Q138" s="157"/>
      <c r="R138" s="157"/>
      <c r="S138" s="157"/>
      <c r="T138" s="157"/>
      <c r="U138" s="157"/>
      <c r="V138" s="157"/>
      <c r="W138" s="157"/>
      <c r="X138" s="157"/>
      <c r="Y138" s="157"/>
      <c r="Z138" s="157"/>
      <c r="AA138" s="157"/>
      <c r="AB138" s="157"/>
      <c r="AC138" s="158"/>
      <c r="AD138" s="186"/>
      <c r="AE138" s="187"/>
      <c r="AF138" s="187"/>
      <c r="AG138" s="187"/>
      <c r="AH138" s="187"/>
      <c r="AI138" s="187"/>
      <c r="AJ138" s="187"/>
      <c r="AK138" s="187"/>
      <c r="AL138" s="187"/>
      <c r="AM138" s="187"/>
      <c r="AN138" s="188"/>
      <c r="AO138" s="186"/>
      <c r="AP138" s="187"/>
      <c r="AQ138" s="187"/>
      <c r="AR138" s="187"/>
      <c r="AS138" s="187"/>
      <c r="AT138" s="187"/>
      <c r="AU138" s="187"/>
      <c r="AV138" s="187"/>
      <c r="AW138" s="187"/>
      <c r="AX138" s="187"/>
      <c r="AY138" s="187"/>
      <c r="AZ138" s="188"/>
      <c r="BA138" s="40"/>
      <c r="BB138" s="70"/>
    </row>
    <row r="139" spans="1:54" ht="36" customHeight="1">
      <c r="A139" s="153" t="s">
        <v>60</v>
      </c>
      <c r="B139" s="154" t="s">
        <v>50</v>
      </c>
      <c r="C139" s="154" t="s">
        <v>50</v>
      </c>
      <c r="D139" s="154" t="s">
        <v>50</v>
      </c>
      <c r="E139" s="154" t="s">
        <v>50</v>
      </c>
      <c r="F139" s="154" t="s">
        <v>50</v>
      </c>
      <c r="G139" s="154" t="s">
        <v>50</v>
      </c>
      <c r="H139" s="155" t="s">
        <v>50</v>
      </c>
      <c r="I139" s="121"/>
      <c r="J139" s="159"/>
      <c r="K139" s="159"/>
      <c r="L139" s="160"/>
      <c r="M139" s="156" t="str">
        <f>IFERROR(INDEX(コード番号一覧!$A:$B,MATCH(副次曝露３,コード番号一覧!$A:$A,0),2),"")</f>
        <v/>
      </c>
      <c r="N139" s="157"/>
      <c r="O139" s="157"/>
      <c r="P139" s="157"/>
      <c r="Q139" s="157"/>
      <c r="R139" s="157"/>
      <c r="S139" s="157"/>
      <c r="T139" s="157"/>
      <c r="U139" s="157"/>
      <c r="V139" s="157"/>
      <c r="W139" s="157"/>
      <c r="X139" s="157"/>
      <c r="Y139" s="157"/>
      <c r="Z139" s="157"/>
      <c r="AA139" s="157"/>
      <c r="AB139" s="157"/>
      <c r="AC139" s="158"/>
      <c r="AD139" s="121"/>
      <c r="AE139" s="159"/>
      <c r="AF139" s="159"/>
      <c r="AG139" s="159"/>
      <c r="AH139" s="159"/>
      <c r="AI139" s="159"/>
      <c r="AJ139" s="159"/>
      <c r="AK139" s="159"/>
      <c r="AL139" s="159"/>
      <c r="AM139" s="159"/>
      <c r="AN139" s="160"/>
      <c r="AO139" s="121"/>
      <c r="AP139" s="159"/>
      <c r="AQ139" s="159"/>
      <c r="AR139" s="159"/>
      <c r="AS139" s="159"/>
      <c r="AT139" s="159"/>
      <c r="AU139" s="159"/>
      <c r="AV139" s="159"/>
      <c r="AW139" s="159"/>
      <c r="AX139" s="159"/>
      <c r="AY139" s="159"/>
      <c r="AZ139" s="160"/>
      <c r="BA139" s="40"/>
      <c r="BB139" s="70"/>
    </row>
    <row r="140" spans="1:54" ht="36" customHeight="1">
      <c r="A140" s="153" t="s">
        <v>61</v>
      </c>
      <c r="B140" s="154" t="s">
        <v>51</v>
      </c>
      <c r="C140" s="154" t="s">
        <v>51</v>
      </c>
      <c r="D140" s="154" t="s">
        <v>51</v>
      </c>
      <c r="E140" s="154" t="s">
        <v>51</v>
      </c>
      <c r="F140" s="154" t="s">
        <v>51</v>
      </c>
      <c r="G140" s="154" t="s">
        <v>51</v>
      </c>
      <c r="H140" s="155" t="s">
        <v>51</v>
      </c>
      <c r="I140" s="121"/>
      <c r="J140" s="159"/>
      <c r="K140" s="159"/>
      <c r="L140" s="160"/>
      <c r="M140" s="156" t="str">
        <f>IFERROR(INDEX(コード番号一覧!$A:$B,MATCH(副次曝露４,コード番号一覧!$A:$A,0),2),"")</f>
        <v/>
      </c>
      <c r="N140" s="157"/>
      <c r="O140" s="157"/>
      <c r="P140" s="157"/>
      <c r="Q140" s="157"/>
      <c r="R140" s="157"/>
      <c r="S140" s="157"/>
      <c r="T140" s="157"/>
      <c r="U140" s="157"/>
      <c r="V140" s="157"/>
      <c r="W140" s="157"/>
      <c r="X140" s="157"/>
      <c r="Y140" s="157"/>
      <c r="Z140" s="157"/>
      <c r="AA140" s="157"/>
      <c r="AB140" s="157"/>
      <c r="AC140" s="158"/>
      <c r="AD140" s="121"/>
      <c r="AE140" s="159"/>
      <c r="AF140" s="159"/>
      <c r="AG140" s="159"/>
      <c r="AH140" s="159"/>
      <c r="AI140" s="159"/>
      <c r="AJ140" s="159"/>
      <c r="AK140" s="159"/>
      <c r="AL140" s="159"/>
      <c r="AM140" s="159"/>
      <c r="AN140" s="160"/>
      <c r="AO140" s="121"/>
      <c r="AP140" s="159"/>
      <c r="AQ140" s="159"/>
      <c r="AR140" s="159"/>
      <c r="AS140" s="159"/>
      <c r="AT140" s="159"/>
      <c r="AU140" s="159"/>
      <c r="AV140" s="159"/>
      <c r="AW140" s="159"/>
      <c r="AX140" s="159"/>
      <c r="AY140" s="159"/>
      <c r="AZ140" s="160"/>
      <c r="BA140" s="40"/>
      <c r="BB140" s="70"/>
    </row>
    <row r="141" spans="1:54" ht="36" customHeight="1">
      <c r="A141" s="153" t="s">
        <v>62</v>
      </c>
      <c r="B141" s="154" t="s">
        <v>52</v>
      </c>
      <c r="C141" s="154" t="s">
        <v>52</v>
      </c>
      <c r="D141" s="154" t="s">
        <v>52</v>
      </c>
      <c r="E141" s="154" t="s">
        <v>52</v>
      </c>
      <c r="F141" s="154" t="s">
        <v>52</v>
      </c>
      <c r="G141" s="154" t="s">
        <v>52</v>
      </c>
      <c r="H141" s="155" t="s">
        <v>52</v>
      </c>
      <c r="I141" s="121"/>
      <c r="J141" s="159"/>
      <c r="K141" s="159"/>
      <c r="L141" s="160"/>
      <c r="M141" s="156" t="str">
        <f>IFERROR(INDEX(コード番号一覧!$A:$B,MATCH(副次曝露５,コード番号一覧!$A:$A,0),2),"")</f>
        <v/>
      </c>
      <c r="N141" s="157"/>
      <c r="O141" s="157"/>
      <c r="P141" s="157"/>
      <c r="Q141" s="157"/>
      <c r="R141" s="157"/>
      <c r="S141" s="157"/>
      <c r="T141" s="157"/>
      <c r="U141" s="157"/>
      <c r="V141" s="157"/>
      <c r="W141" s="157"/>
      <c r="X141" s="157"/>
      <c r="Y141" s="157"/>
      <c r="Z141" s="157"/>
      <c r="AA141" s="157"/>
      <c r="AB141" s="157"/>
      <c r="AC141" s="158"/>
      <c r="AD141" s="121"/>
      <c r="AE141" s="159"/>
      <c r="AF141" s="159"/>
      <c r="AG141" s="159"/>
      <c r="AH141" s="159"/>
      <c r="AI141" s="159"/>
      <c r="AJ141" s="159"/>
      <c r="AK141" s="159"/>
      <c r="AL141" s="159"/>
      <c r="AM141" s="159"/>
      <c r="AN141" s="160"/>
      <c r="AO141" s="121"/>
      <c r="AP141" s="159"/>
      <c r="AQ141" s="159"/>
      <c r="AR141" s="159"/>
      <c r="AS141" s="159"/>
      <c r="AT141" s="159"/>
      <c r="AU141" s="159"/>
      <c r="AV141" s="159"/>
      <c r="AW141" s="159"/>
      <c r="AX141" s="159"/>
      <c r="AY141" s="159"/>
      <c r="AZ141" s="160"/>
      <c r="BA141" s="40"/>
      <c r="BB141" s="70"/>
    </row>
    <row r="142" spans="1:54" ht="36" customHeight="1">
      <c r="A142" s="153" t="s">
        <v>63</v>
      </c>
      <c r="B142" s="154" t="s">
        <v>53</v>
      </c>
      <c r="C142" s="154" t="s">
        <v>53</v>
      </c>
      <c r="D142" s="154" t="s">
        <v>53</v>
      </c>
      <c r="E142" s="154" t="s">
        <v>53</v>
      </c>
      <c r="F142" s="154" t="s">
        <v>53</v>
      </c>
      <c r="G142" s="154" t="s">
        <v>53</v>
      </c>
      <c r="H142" s="155" t="s">
        <v>53</v>
      </c>
      <c r="I142" s="121"/>
      <c r="J142" s="159"/>
      <c r="K142" s="159"/>
      <c r="L142" s="160"/>
      <c r="M142" s="156" t="str">
        <f>IFERROR(INDEX(コード番号一覧!$A:$B,MATCH(副次曝露６,コード番号一覧!$A:$A,0),2),"")</f>
        <v/>
      </c>
      <c r="N142" s="157"/>
      <c r="O142" s="157"/>
      <c r="P142" s="157"/>
      <c r="Q142" s="157"/>
      <c r="R142" s="157"/>
      <c r="S142" s="157"/>
      <c r="T142" s="157"/>
      <c r="U142" s="157"/>
      <c r="V142" s="157"/>
      <c r="W142" s="157"/>
      <c r="X142" s="157"/>
      <c r="Y142" s="157"/>
      <c r="Z142" s="157"/>
      <c r="AA142" s="157"/>
      <c r="AB142" s="157"/>
      <c r="AC142" s="158"/>
      <c r="AD142" s="121"/>
      <c r="AE142" s="159"/>
      <c r="AF142" s="159"/>
      <c r="AG142" s="159"/>
      <c r="AH142" s="159"/>
      <c r="AI142" s="159"/>
      <c r="AJ142" s="159"/>
      <c r="AK142" s="159"/>
      <c r="AL142" s="159"/>
      <c r="AM142" s="159"/>
      <c r="AN142" s="160"/>
      <c r="AO142" s="121"/>
      <c r="AP142" s="159"/>
      <c r="AQ142" s="159"/>
      <c r="AR142" s="159"/>
      <c r="AS142" s="159"/>
      <c r="AT142" s="159"/>
      <c r="AU142" s="159"/>
      <c r="AV142" s="159"/>
      <c r="AW142" s="159"/>
      <c r="AX142" s="159"/>
      <c r="AY142" s="159"/>
      <c r="AZ142" s="160"/>
      <c r="BA142" s="40"/>
      <c r="BB142" s="70"/>
    </row>
  </sheetData>
  <mergeCells count="222">
    <mergeCell ref="A142:H142"/>
    <mergeCell ref="I142:L142"/>
    <mergeCell ref="M142:AC142"/>
    <mergeCell ref="AD142:AN142"/>
    <mergeCell ref="AO142:AZ142"/>
    <mergeCell ref="A140:H140"/>
    <mergeCell ref="I140:L140"/>
    <mergeCell ref="M140:AC140"/>
    <mergeCell ref="AD140:AN140"/>
    <mergeCell ref="AO140:AZ140"/>
    <mergeCell ref="A141:H141"/>
    <mergeCell ref="I141:L141"/>
    <mergeCell ref="M141:AC141"/>
    <mergeCell ref="AD141:AN141"/>
    <mergeCell ref="AO141:AZ141"/>
    <mergeCell ref="A138:H138"/>
    <mergeCell ref="I138:L138"/>
    <mergeCell ref="M138:AC138"/>
    <mergeCell ref="AD138:AN138"/>
    <mergeCell ref="AO138:AZ138"/>
    <mergeCell ref="A139:H139"/>
    <mergeCell ref="I139:L139"/>
    <mergeCell ref="M139:AC139"/>
    <mergeCell ref="AD139:AN139"/>
    <mergeCell ref="AO139:AZ139"/>
    <mergeCell ref="A136:H136"/>
    <mergeCell ref="I136:L136"/>
    <mergeCell ref="M136:AC136"/>
    <mergeCell ref="AD136:AN136"/>
    <mergeCell ref="AO136:AZ136"/>
    <mergeCell ref="A137:H137"/>
    <mergeCell ref="I137:L137"/>
    <mergeCell ref="M137:AC137"/>
    <mergeCell ref="AD137:AN137"/>
    <mergeCell ref="AO137:AZ137"/>
    <mergeCell ref="A134:H134"/>
    <mergeCell ref="I134:L134"/>
    <mergeCell ref="M134:AC134"/>
    <mergeCell ref="AD134:AN134"/>
    <mergeCell ref="AO134:AZ134"/>
    <mergeCell ref="A135:H135"/>
    <mergeCell ref="I135:L135"/>
    <mergeCell ref="M135:AC135"/>
    <mergeCell ref="AD135:AN135"/>
    <mergeCell ref="AO135:AZ135"/>
    <mergeCell ref="A132:H132"/>
    <mergeCell ref="I132:L132"/>
    <mergeCell ref="M132:AC132"/>
    <mergeCell ref="AD132:AN132"/>
    <mergeCell ref="AO132:AZ132"/>
    <mergeCell ref="A133:H133"/>
    <mergeCell ref="I133:L133"/>
    <mergeCell ref="M133:AC133"/>
    <mergeCell ref="AD133:AN133"/>
    <mergeCell ref="AO133:AZ133"/>
    <mergeCell ref="A130:H130"/>
    <mergeCell ref="I130:L130"/>
    <mergeCell ref="M130:AC130"/>
    <mergeCell ref="AD130:AN130"/>
    <mergeCell ref="AO130:AZ130"/>
    <mergeCell ref="A131:H131"/>
    <mergeCell ref="I131:L131"/>
    <mergeCell ref="M131:AC131"/>
    <mergeCell ref="AD131:AN131"/>
    <mergeCell ref="AO131:AZ131"/>
    <mergeCell ref="A127:H127"/>
    <mergeCell ref="I127:L127"/>
    <mergeCell ref="M127:AC127"/>
    <mergeCell ref="AD127:AN127"/>
    <mergeCell ref="AO127:AZ127"/>
    <mergeCell ref="A128:H128"/>
    <mergeCell ref="I128:L128"/>
    <mergeCell ref="M128:AC128"/>
    <mergeCell ref="AD128:AN128"/>
    <mergeCell ref="AO128:AZ128"/>
    <mergeCell ref="A125:H125"/>
    <mergeCell ref="I125:L125"/>
    <mergeCell ref="M125:AC125"/>
    <mergeCell ref="AD125:AN125"/>
    <mergeCell ref="AO125:AZ125"/>
    <mergeCell ref="A126:H126"/>
    <mergeCell ref="I126:L126"/>
    <mergeCell ref="M126:AC126"/>
    <mergeCell ref="AD126:AN126"/>
    <mergeCell ref="AO126:AZ126"/>
    <mergeCell ref="A123:H123"/>
    <mergeCell ref="I123:L123"/>
    <mergeCell ref="M123:AC123"/>
    <mergeCell ref="AD123:AN123"/>
    <mergeCell ref="AO123:AZ123"/>
    <mergeCell ref="A124:H124"/>
    <mergeCell ref="I124:L124"/>
    <mergeCell ref="M124:AC124"/>
    <mergeCell ref="AD124:AN124"/>
    <mergeCell ref="AO124:AZ124"/>
    <mergeCell ref="A121:H121"/>
    <mergeCell ref="I121:L121"/>
    <mergeCell ref="M121:AC121"/>
    <mergeCell ref="AD121:AN121"/>
    <mergeCell ref="AO121:AZ121"/>
    <mergeCell ref="A122:H122"/>
    <mergeCell ref="I122:L122"/>
    <mergeCell ref="M122:AC122"/>
    <mergeCell ref="AD122:AN122"/>
    <mergeCell ref="AO122:AZ122"/>
    <mergeCell ref="A119:H119"/>
    <mergeCell ref="I119:L119"/>
    <mergeCell ref="M119:AC119"/>
    <mergeCell ref="AD119:AN119"/>
    <mergeCell ref="AO119:AZ119"/>
    <mergeCell ref="A120:H120"/>
    <mergeCell ref="I120:L120"/>
    <mergeCell ref="M120:AC120"/>
    <mergeCell ref="AD120:AN120"/>
    <mergeCell ref="AO120:AZ120"/>
    <mergeCell ref="A117:H117"/>
    <mergeCell ref="I117:L117"/>
    <mergeCell ref="M117:AC117"/>
    <mergeCell ref="AD117:AN117"/>
    <mergeCell ref="AO117:AZ117"/>
    <mergeCell ref="A118:H118"/>
    <mergeCell ref="I118:L118"/>
    <mergeCell ref="M118:AC118"/>
    <mergeCell ref="AD118:AN118"/>
    <mergeCell ref="AO118:AZ118"/>
    <mergeCell ref="I112:AZ115"/>
    <mergeCell ref="A116:H116"/>
    <mergeCell ref="I116:L116"/>
    <mergeCell ref="M116:AC116"/>
    <mergeCell ref="AD116:AN116"/>
    <mergeCell ref="AO116:AZ116"/>
    <mergeCell ref="A95:H96"/>
    <mergeCell ref="I95:AZ96"/>
    <mergeCell ref="I97:AZ97"/>
    <mergeCell ref="A102:H104"/>
    <mergeCell ref="I102:AZ104"/>
    <mergeCell ref="I109:AZ110"/>
    <mergeCell ref="A89:H90"/>
    <mergeCell ref="I89:AZ90"/>
    <mergeCell ref="A91:H92"/>
    <mergeCell ref="I91:AZ92"/>
    <mergeCell ref="A93:H94"/>
    <mergeCell ref="I93:AZ94"/>
    <mergeCell ref="A79:H81"/>
    <mergeCell ref="I79:AZ81"/>
    <mergeCell ref="I82:AZ84"/>
    <mergeCell ref="A85:H86"/>
    <mergeCell ref="I85:AZ86"/>
    <mergeCell ref="I87:AZ87"/>
    <mergeCell ref="A61:H63"/>
    <mergeCell ref="I61:AZ63"/>
    <mergeCell ref="I65:AZ70"/>
    <mergeCell ref="A71:H73"/>
    <mergeCell ref="I71:AZ73"/>
    <mergeCell ref="I75:AZ78"/>
    <mergeCell ref="A54:H54"/>
    <mergeCell ref="I54:AZ54"/>
    <mergeCell ref="A55:H55"/>
    <mergeCell ref="I55:AZ55"/>
    <mergeCell ref="A56:H58"/>
    <mergeCell ref="I56:AZ58"/>
    <mergeCell ref="A51:H51"/>
    <mergeCell ref="I51:AZ51"/>
    <mergeCell ref="A52:H52"/>
    <mergeCell ref="I52:AZ52"/>
    <mergeCell ref="A53:H53"/>
    <mergeCell ref="I53:AZ53"/>
    <mergeCell ref="A48:H48"/>
    <mergeCell ref="I48:AZ48"/>
    <mergeCell ref="A49:H49"/>
    <mergeCell ref="I49:AZ49"/>
    <mergeCell ref="A50:H50"/>
    <mergeCell ref="I50:AZ50"/>
    <mergeCell ref="A43:H43"/>
    <mergeCell ref="I43:AZ43"/>
    <mergeCell ref="A44:H44"/>
    <mergeCell ref="I44:AZ44"/>
    <mergeCell ref="A45:H45"/>
    <mergeCell ref="I45:AZ45"/>
    <mergeCell ref="A38:H38"/>
    <mergeCell ref="I38:AZ38"/>
    <mergeCell ref="A39:H39"/>
    <mergeCell ref="I39:AZ39"/>
    <mergeCell ref="A40:H40"/>
    <mergeCell ref="I40:AZ40"/>
    <mergeCell ref="A24:H24"/>
    <mergeCell ref="I24:AZ24"/>
    <mergeCell ref="A25:H25"/>
    <mergeCell ref="I25:AZ25"/>
    <mergeCell ref="I28:AZ35"/>
    <mergeCell ref="A37:H37"/>
    <mergeCell ref="I37:AZ37"/>
    <mergeCell ref="A21:H21"/>
    <mergeCell ref="I21:AZ21"/>
    <mergeCell ref="A22:H22"/>
    <mergeCell ref="I22:AZ22"/>
    <mergeCell ref="A23:H23"/>
    <mergeCell ref="I23:AZ23"/>
    <mergeCell ref="A18:H18"/>
    <mergeCell ref="I18:AZ18"/>
    <mergeCell ref="A19:H19"/>
    <mergeCell ref="I19:AZ19"/>
    <mergeCell ref="A20:H20"/>
    <mergeCell ref="I20:AZ20"/>
    <mergeCell ref="A13:H13"/>
    <mergeCell ref="I13:AZ13"/>
    <mergeCell ref="A14:H14"/>
    <mergeCell ref="I14:AZ14"/>
    <mergeCell ref="A17:H17"/>
    <mergeCell ref="I17:AZ17"/>
    <mergeCell ref="A7:H7"/>
    <mergeCell ref="I7:AZ7"/>
    <mergeCell ref="A8:H8"/>
    <mergeCell ref="I8:AZ8"/>
    <mergeCell ref="A9:H9"/>
    <mergeCell ref="I9:AZ9"/>
    <mergeCell ref="A1:K1"/>
    <mergeCell ref="A4:K4"/>
    <mergeCell ref="A5:H5"/>
    <mergeCell ref="I5:AZ5"/>
    <mergeCell ref="A6:H6"/>
    <mergeCell ref="I6:AZ6"/>
  </mergeCells>
  <phoneticPr fontId="2"/>
  <dataValidations count="1">
    <dataValidation allowBlank="1" showInputMessage="1" sqref="M131:AC142 M117:AC128" xr:uid="{3775F8F8-66F2-4601-94DD-D97C51635A01}"/>
  </dataValidations>
  <pageMargins left="0.70866141732283472" right="0.70866141732283472" top="0.74803149606299213" bottom="0.74803149606299213" header="0.31496062992125984" footer="0.31496062992125984"/>
  <pageSetup paperSize="9" scale="64" fitToHeight="0" orientation="portrait" r:id="rId1"/>
  <rowBreaks count="2" manualBreakCount="2">
    <brk id="70" max="16383" man="1"/>
    <brk id="98"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B742AD2-65B3-4997-9052-08C21763DA0D}">
          <x14:formula1>
            <xm:f>'マスタデータ_実際は非表示(OLD)'!$A$1:$A$22</xm:f>
          </x14:formula1>
          <xm:sqref>I18:AZ18 I37:AZ37 I43:AZ43</xm:sqref>
        </x14:dataValidation>
        <x14:dataValidation type="list" allowBlank="1" showInputMessage="1" showErrorMessage="1" xr:uid="{157FE538-762D-4F2A-A8F4-438D9CABF571}">
          <x14:formula1>
            <xm:f>'マスタデータ_実際は非表示(OLD)'!$C$6:$C$9</xm:f>
          </x14:formula1>
          <xm:sqref>I48:AZ48</xm:sqref>
        </x14:dataValidation>
        <x14:dataValidation type="list" allowBlank="1" showInputMessage="1" showErrorMessage="1" xr:uid="{8DC4C10F-B874-458C-89D2-09F3EB9A4355}">
          <x14:formula1>
            <xm:f>'マスタデータ_実際は非表示(OLD)'!$C$12:$C$15</xm:f>
          </x14:formula1>
          <xm:sqref>I49:AZ49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view="pageBreakPreview" topLeftCell="B1" zoomScale="88" zoomScaleNormal="100" zoomScaleSheetLayoutView="88" workbookViewId="0">
      <selection activeCell="I131" sqref="I131:L131"/>
    </sheetView>
  </sheetViews>
  <sheetFormatPr defaultRowHeight="13.5"/>
  <cols>
    <col min="1" max="1" width="1.875" customWidth="1"/>
  </cols>
  <sheetData/>
  <phoneticPr fontId="2"/>
  <pageMargins left="0.7" right="0.7" top="0.75" bottom="0.75" header="0.3" footer="0.3"/>
  <pageSetup paperSize="9" orientation="landscape"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P70"/>
  <sheetViews>
    <sheetView topLeftCell="A13" workbookViewId="0">
      <selection activeCell="D30" sqref="D30"/>
    </sheetView>
  </sheetViews>
  <sheetFormatPr defaultRowHeight="13.5"/>
  <cols>
    <col min="1" max="1" width="28.125" bestFit="1" customWidth="1"/>
    <col min="12" max="12" width="10.25" customWidth="1"/>
    <col min="13" max="13" width="19" customWidth="1"/>
    <col min="14" max="14" width="47.75" customWidth="1"/>
    <col min="15" max="15" width="23.875" bestFit="1" customWidth="1"/>
  </cols>
  <sheetData>
    <row r="1" spans="1:15" ht="14.25" thickBot="1">
      <c r="A1" t="s">
        <v>151</v>
      </c>
      <c r="B1" t="s">
        <v>162</v>
      </c>
      <c r="C1" s="3" t="s">
        <v>64</v>
      </c>
      <c r="L1" s="36" t="s">
        <v>220</v>
      </c>
      <c r="M1" s="2"/>
    </row>
    <row r="2" spans="1:15" ht="14.25" thickBot="1">
      <c r="A2" t="s">
        <v>163</v>
      </c>
      <c r="B2">
        <v>1011</v>
      </c>
      <c r="C2" s="3" t="s">
        <v>65</v>
      </c>
      <c r="L2" s="4" t="s">
        <v>24</v>
      </c>
      <c r="M2" s="5" t="s">
        <v>67</v>
      </c>
      <c r="N2" s="5" t="s">
        <v>26</v>
      </c>
      <c r="O2" s="6" t="s">
        <v>68</v>
      </c>
    </row>
    <row r="3" spans="1:15" ht="14.25" thickBot="1">
      <c r="A3" t="s">
        <v>164</v>
      </c>
      <c r="B3">
        <v>1021</v>
      </c>
      <c r="C3" s="3" t="s">
        <v>66</v>
      </c>
      <c r="L3" s="7">
        <v>1001</v>
      </c>
      <c r="M3" s="20" t="s">
        <v>69</v>
      </c>
      <c r="N3" s="9" t="s">
        <v>70</v>
      </c>
      <c r="O3" s="10" t="s">
        <v>71</v>
      </c>
    </row>
    <row r="4" spans="1:15" ht="14.25" thickBot="1">
      <c r="A4" t="s">
        <v>165</v>
      </c>
      <c r="B4">
        <v>2011</v>
      </c>
      <c r="L4" s="7">
        <v>1002</v>
      </c>
      <c r="M4" s="20" t="s">
        <v>69</v>
      </c>
      <c r="N4" s="9" t="s">
        <v>72</v>
      </c>
      <c r="O4" s="10" t="s">
        <v>73</v>
      </c>
    </row>
    <row r="5" spans="1:15" ht="14.25" thickBot="1">
      <c r="A5" t="s">
        <v>166</v>
      </c>
      <c r="B5">
        <v>2021</v>
      </c>
      <c r="L5" s="7">
        <v>1003</v>
      </c>
      <c r="M5" s="20" t="s">
        <v>69</v>
      </c>
      <c r="N5" s="9" t="s">
        <v>74</v>
      </c>
      <c r="O5" s="10" t="s">
        <v>71</v>
      </c>
    </row>
    <row r="6" spans="1:15" ht="14.25" thickBot="1">
      <c r="A6" t="s">
        <v>167</v>
      </c>
      <c r="B6">
        <v>2031</v>
      </c>
      <c r="C6" s="3" t="s">
        <v>199</v>
      </c>
      <c r="L6" s="7">
        <v>1004</v>
      </c>
      <c r="M6" s="20" t="s">
        <v>69</v>
      </c>
      <c r="N6" s="9" t="s">
        <v>75</v>
      </c>
      <c r="O6" s="10" t="s">
        <v>71</v>
      </c>
    </row>
    <row r="7" spans="1:15" ht="14.25" thickBot="1">
      <c r="A7" t="s">
        <v>168</v>
      </c>
      <c r="B7">
        <v>2041</v>
      </c>
      <c r="C7" t="s">
        <v>196</v>
      </c>
      <c r="L7" s="7">
        <v>1005</v>
      </c>
      <c r="M7" s="20" t="s">
        <v>69</v>
      </c>
      <c r="N7" s="9" t="s">
        <v>76</v>
      </c>
      <c r="O7" s="10" t="s">
        <v>71</v>
      </c>
    </row>
    <row r="8" spans="1:15" ht="14.25" thickBot="1">
      <c r="A8" t="s">
        <v>169</v>
      </c>
      <c r="B8">
        <v>2051</v>
      </c>
      <c r="C8" t="s">
        <v>197</v>
      </c>
      <c r="L8" s="7">
        <v>1006</v>
      </c>
      <c r="M8" s="20" t="s">
        <v>69</v>
      </c>
      <c r="N8" s="9" t="s">
        <v>77</v>
      </c>
      <c r="O8" s="10" t="s">
        <v>71</v>
      </c>
    </row>
    <row r="9" spans="1:15" ht="14.25" thickBot="1">
      <c r="A9" t="s">
        <v>170</v>
      </c>
      <c r="B9">
        <v>2061</v>
      </c>
      <c r="C9" t="s">
        <v>198</v>
      </c>
      <c r="L9" s="7">
        <v>1007</v>
      </c>
      <c r="M9" s="20" t="s">
        <v>69</v>
      </c>
      <c r="N9" s="11" t="s">
        <v>78</v>
      </c>
      <c r="O9" s="12"/>
    </row>
    <row r="10" spans="1:15" ht="23.25" thickBot="1">
      <c r="A10" t="s">
        <v>171</v>
      </c>
      <c r="B10">
        <v>2062</v>
      </c>
      <c r="L10" s="7">
        <v>1008</v>
      </c>
      <c r="M10" s="20" t="s">
        <v>69</v>
      </c>
      <c r="N10" s="11" t="s">
        <v>79</v>
      </c>
      <c r="O10" s="12"/>
    </row>
    <row r="11" spans="1:15" ht="14.25" thickBot="1">
      <c r="A11" t="s">
        <v>172</v>
      </c>
      <c r="B11">
        <v>2071</v>
      </c>
      <c r="C11" t="s">
        <v>362</v>
      </c>
      <c r="L11" s="7">
        <v>1009</v>
      </c>
      <c r="M11" s="20" t="s">
        <v>69</v>
      </c>
      <c r="N11" s="11" t="s">
        <v>80</v>
      </c>
      <c r="O11" s="12"/>
    </row>
    <row r="12" spans="1:15" ht="14.25" thickBot="1">
      <c r="A12" t="s">
        <v>173</v>
      </c>
      <c r="B12">
        <v>2081</v>
      </c>
      <c r="C12" t="s">
        <v>199</v>
      </c>
      <c r="L12" s="7">
        <v>1010</v>
      </c>
      <c r="M12" s="20" t="s">
        <v>69</v>
      </c>
      <c r="N12" s="11" t="s">
        <v>81</v>
      </c>
      <c r="O12" s="12"/>
    </row>
    <row r="13" spans="1:15" ht="14.25" thickBot="1">
      <c r="A13" t="s">
        <v>174</v>
      </c>
      <c r="B13">
        <v>2091</v>
      </c>
      <c r="C13" t="s">
        <v>200</v>
      </c>
      <c r="L13" s="7">
        <v>1011</v>
      </c>
      <c r="M13" s="20" t="s">
        <v>69</v>
      </c>
      <c r="N13" s="11" t="s">
        <v>82</v>
      </c>
      <c r="O13" s="12"/>
    </row>
    <row r="14" spans="1:15" ht="14.25" thickBot="1">
      <c r="A14" t="s">
        <v>175</v>
      </c>
      <c r="B14">
        <v>2101</v>
      </c>
      <c r="C14" t="s">
        <v>201</v>
      </c>
      <c r="L14" s="7">
        <v>1012</v>
      </c>
      <c r="M14" s="20" t="s">
        <v>69</v>
      </c>
      <c r="N14" s="9" t="s">
        <v>83</v>
      </c>
      <c r="O14" s="13" t="s">
        <v>84</v>
      </c>
    </row>
    <row r="15" spans="1:15" ht="14.25" thickBot="1">
      <c r="A15" t="s">
        <v>176</v>
      </c>
      <c r="B15">
        <v>2111</v>
      </c>
      <c r="C15" t="s">
        <v>142</v>
      </c>
      <c r="L15" s="7">
        <v>1013</v>
      </c>
      <c r="M15" s="20" t="s">
        <v>69</v>
      </c>
      <c r="N15" s="9" t="s">
        <v>85</v>
      </c>
      <c r="O15" s="12"/>
    </row>
    <row r="16" spans="1:15" ht="14.25" customHeight="1" thickBot="1">
      <c r="A16" t="s">
        <v>177</v>
      </c>
      <c r="B16">
        <v>2121</v>
      </c>
      <c r="L16" s="7">
        <v>1014</v>
      </c>
      <c r="M16" s="20" t="s">
        <v>86</v>
      </c>
      <c r="N16" s="9" t="s">
        <v>87</v>
      </c>
      <c r="O16" s="10" t="s">
        <v>71</v>
      </c>
    </row>
    <row r="17" spans="1:15" ht="14.25" thickBot="1">
      <c r="A17" t="s">
        <v>178</v>
      </c>
      <c r="B17">
        <v>2131</v>
      </c>
      <c r="L17" s="7">
        <v>1015</v>
      </c>
      <c r="M17" s="20" t="s">
        <v>86</v>
      </c>
      <c r="N17" s="9" t="s">
        <v>88</v>
      </c>
      <c r="O17" s="12"/>
    </row>
    <row r="18" spans="1:15" ht="27.75" thickBot="1">
      <c r="A18" t="s">
        <v>179</v>
      </c>
      <c r="B18">
        <v>2141</v>
      </c>
      <c r="C18" t="s">
        <v>203</v>
      </c>
      <c r="L18" s="7">
        <v>1016</v>
      </c>
      <c r="M18" s="20" t="s">
        <v>86</v>
      </c>
      <c r="N18" s="9" t="s">
        <v>89</v>
      </c>
      <c r="O18" s="10" t="s">
        <v>90</v>
      </c>
    </row>
    <row r="19" spans="1:15" ht="14.25" thickBot="1">
      <c r="A19" t="s">
        <v>180</v>
      </c>
      <c r="B19">
        <v>2142</v>
      </c>
      <c r="C19" t="s">
        <v>336</v>
      </c>
      <c r="L19" s="7">
        <v>1017</v>
      </c>
      <c r="M19" s="20" t="s">
        <v>86</v>
      </c>
      <c r="N19" s="9" t="s">
        <v>91</v>
      </c>
      <c r="O19" s="10" t="s">
        <v>71</v>
      </c>
    </row>
    <row r="20" spans="1:15" ht="14.25" thickBot="1">
      <c r="A20" t="s">
        <v>181</v>
      </c>
      <c r="B20">
        <v>2151</v>
      </c>
      <c r="C20" t="s">
        <v>204</v>
      </c>
      <c r="L20" s="7">
        <v>1018</v>
      </c>
      <c r="M20" s="20" t="s">
        <v>86</v>
      </c>
      <c r="N20" s="9" t="s">
        <v>92</v>
      </c>
      <c r="O20" s="10" t="s">
        <v>71</v>
      </c>
    </row>
    <row r="21" spans="1:15" ht="14.25" thickBot="1">
      <c r="A21" t="s">
        <v>182</v>
      </c>
      <c r="B21">
        <v>2152</v>
      </c>
      <c r="C21" t="s">
        <v>205</v>
      </c>
      <c r="L21" s="7">
        <v>1019</v>
      </c>
      <c r="M21" s="20" t="s">
        <v>86</v>
      </c>
      <c r="N21" s="9" t="s">
        <v>93</v>
      </c>
      <c r="O21" s="10" t="s">
        <v>71</v>
      </c>
    </row>
    <row r="22" spans="1:15" ht="14.25" thickBot="1">
      <c r="A22" t="s">
        <v>183</v>
      </c>
      <c r="B22">
        <v>2153</v>
      </c>
      <c r="L22" s="7">
        <v>1020</v>
      </c>
      <c r="M22" s="20" t="s">
        <v>86</v>
      </c>
      <c r="N22" s="9" t="s">
        <v>94</v>
      </c>
      <c r="O22" s="12"/>
    </row>
    <row r="23" spans="1:15" ht="14.25" thickBot="1">
      <c r="L23" s="7">
        <v>1021</v>
      </c>
      <c r="M23" s="20" t="s">
        <v>95</v>
      </c>
      <c r="N23" s="9" t="s">
        <v>96</v>
      </c>
      <c r="O23" s="10" t="s">
        <v>71</v>
      </c>
    </row>
    <row r="24" spans="1:15" ht="14.25" thickBot="1">
      <c r="C24" t="s">
        <v>206</v>
      </c>
      <c r="L24" s="7">
        <v>1022</v>
      </c>
      <c r="M24" s="20" t="s">
        <v>95</v>
      </c>
      <c r="N24" s="9" t="s">
        <v>97</v>
      </c>
      <c r="O24" s="10" t="s">
        <v>71</v>
      </c>
    </row>
    <row r="25" spans="1:15" ht="14.25" thickBot="1">
      <c r="C25" t="s">
        <v>199</v>
      </c>
      <c r="L25" s="7">
        <v>1023</v>
      </c>
      <c r="M25" s="20" t="s">
        <v>95</v>
      </c>
      <c r="N25" s="9" t="s">
        <v>98</v>
      </c>
      <c r="O25" s="10" t="s">
        <v>71</v>
      </c>
    </row>
    <row r="26" spans="1:15" ht="14.25" thickBot="1">
      <c r="C26" t="s">
        <v>207</v>
      </c>
      <c r="L26" s="7">
        <v>1024</v>
      </c>
      <c r="M26" s="20" t="s">
        <v>95</v>
      </c>
      <c r="N26" s="9" t="s">
        <v>99</v>
      </c>
      <c r="O26" s="10" t="s">
        <v>71</v>
      </c>
    </row>
    <row r="27" spans="1:15" ht="14.25" thickBot="1">
      <c r="C27" t="s">
        <v>208</v>
      </c>
      <c r="L27" s="7">
        <v>1025</v>
      </c>
      <c r="M27" s="20" t="s">
        <v>95</v>
      </c>
      <c r="N27" s="9" t="s">
        <v>100</v>
      </c>
      <c r="O27" s="10" t="s">
        <v>71</v>
      </c>
    </row>
    <row r="28" spans="1:15" ht="14.25" thickBot="1">
      <c r="C28" t="s">
        <v>202</v>
      </c>
      <c r="L28" s="7">
        <v>1026</v>
      </c>
      <c r="M28" s="20" t="s">
        <v>95</v>
      </c>
      <c r="N28" s="9" t="s">
        <v>101</v>
      </c>
      <c r="O28" s="10" t="s">
        <v>71</v>
      </c>
    </row>
    <row r="29" spans="1:15" ht="14.25" thickBot="1">
      <c r="L29" s="7">
        <v>1027</v>
      </c>
      <c r="M29" s="20" t="s">
        <v>95</v>
      </c>
      <c r="N29" s="9" t="s">
        <v>102</v>
      </c>
      <c r="O29" s="10" t="s">
        <v>71</v>
      </c>
    </row>
    <row r="30" spans="1:15" ht="14.25" thickBot="1">
      <c r="L30" s="7">
        <v>1028</v>
      </c>
      <c r="M30" s="20" t="s">
        <v>95</v>
      </c>
      <c r="N30" s="11" t="s">
        <v>103</v>
      </c>
      <c r="O30" s="12"/>
    </row>
    <row r="31" spans="1:15" ht="14.25" thickBot="1">
      <c r="L31" s="7">
        <v>1029</v>
      </c>
      <c r="M31" s="20" t="s">
        <v>95</v>
      </c>
      <c r="N31" s="11" t="s">
        <v>104</v>
      </c>
      <c r="O31" s="12"/>
    </row>
    <row r="32" spans="1:15" ht="14.25" thickBot="1">
      <c r="L32" s="7">
        <v>1030</v>
      </c>
      <c r="M32" s="20" t="s">
        <v>95</v>
      </c>
      <c r="N32" s="11" t="s">
        <v>105</v>
      </c>
      <c r="O32" s="12"/>
    </row>
    <row r="33" spans="12:15" ht="14.25" thickBot="1">
      <c r="L33" s="7">
        <v>1031</v>
      </c>
      <c r="M33" s="20" t="s">
        <v>106</v>
      </c>
      <c r="N33" s="9" t="s">
        <v>107</v>
      </c>
      <c r="O33" s="10" t="s">
        <v>71</v>
      </c>
    </row>
    <row r="34" spans="12:15" ht="14.25" thickBot="1">
      <c r="L34" s="7">
        <v>1032</v>
      </c>
      <c r="M34" s="20" t="s">
        <v>106</v>
      </c>
      <c r="N34" s="9" t="s">
        <v>108</v>
      </c>
      <c r="O34" s="10" t="s">
        <v>71</v>
      </c>
    </row>
    <row r="35" spans="12:15" ht="14.25" thickBot="1">
      <c r="L35" s="7">
        <v>1033</v>
      </c>
      <c r="M35" s="20" t="s">
        <v>106</v>
      </c>
      <c r="N35" s="9" t="s">
        <v>109</v>
      </c>
      <c r="O35" s="10" t="s">
        <v>71</v>
      </c>
    </row>
    <row r="36" spans="12:15" ht="14.25" thickBot="1">
      <c r="L36" s="7">
        <v>1034</v>
      </c>
      <c r="M36" s="20" t="s">
        <v>106</v>
      </c>
      <c r="N36" s="9" t="s">
        <v>110</v>
      </c>
      <c r="O36" s="10" t="s">
        <v>71</v>
      </c>
    </row>
    <row r="37" spans="12:15" ht="14.25" thickBot="1">
      <c r="L37" s="7">
        <v>1035</v>
      </c>
      <c r="M37" s="20" t="s">
        <v>106</v>
      </c>
      <c r="N37" s="9" t="s">
        <v>111</v>
      </c>
      <c r="O37" s="10" t="s">
        <v>71</v>
      </c>
    </row>
    <row r="38" spans="12:15" ht="14.25" thickBot="1">
      <c r="L38" s="7">
        <v>1036</v>
      </c>
      <c r="M38" s="20" t="s">
        <v>106</v>
      </c>
      <c r="N38" s="9" t="s">
        <v>112</v>
      </c>
      <c r="O38" s="10" t="s">
        <v>71</v>
      </c>
    </row>
    <row r="39" spans="12:15" ht="14.25" thickBot="1">
      <c r="L39" s="7">
        <v>1037</v>
      </c>
      <c r="M39" s="20" t="s">
        <v>106</v>
      </c>
      <c r="N39" s="9" t="s">
        <v>113</v>
      </c>
      <c r="O39" s="10" t="s">
        <v>71</v>
      </c>
    </row>
    <row r="40" spans="12:15" ht="14.25" thickBot="1">
      <c r="L40" s="14">
        <v>1040</v>
      </c>
      <c r="M40" s="21" t="s">
        <v>114</v>
      </c>
      <c r="N40" s="15" t="s">
        <v>144</v>
      </c>
      <c r="O40" s="16" t="s">
        <v>115</v>
      </c>
    </row>
    <row r="41" spans="12:15" ht="14.25" thickBot="1">
      <c r="L41" s="14">
        <v>1041</v>
      </c>
      <c r="M41" s="21" t="s">
        <v>114</v>
      </c>
      <c r="N41" s="15" t="s">
        <v>116</v>
      </c>
      <c r="O41" s="16" t="s">
        <v>115</v>
      </c>
    </row>
    <row r="42" spans="12:15" ht="14.25" thickBot="1">
      <c r="L42" s="14">
        <v>1042</v>
      </c>
      <c r="M42" s="21" t="s">
        <v>114</v>
      </c>
      <c r="N42" s="15" t="s">
        <v>146</v>
      </c>
      <c r="O42" s="16" t="s">
        <v>115</v>
      </c>
    </row>
    <row r="43" spans="12:15" ht="14.25" thickBot="1">
      <c r="L43" s="14">
        <v>1043</v>
      </c>
      <c r="M43" s="21" t="s">
        <v>114</v>
      </c>
      <c r="N43" s="15" t="s">
        <v>147</v>
      </c>
      <c r="O43" s="16" t="s">
        <v>115</v>
      </c>
    </row>
    <row r="44" spans="12:15" ht="23.25" thickBot="1">
      <c r="L44" s="14">
        <v>1050</v>
      </c>
      <c r="M44" s="22" t="s">
        <v>150</v>
      </c>
      <c r="N44" s="15" t="s">
        <v>149</v>
      </c>
      <c r="O44" s="16" t="s">
        <v>115</v>
      </c>
    </row>
    <row r="45" spans="12:15" ht="23.25" thickBot="1">
      <c r="L45" s="14">
        <v>1051</v>
      </c>
      <c r="M45" s="22" t="s">
        <v>150</v>
      </c>
      <c r="N45" s="15" t="s">
        <v>117</v>
      </c>
      <c r="O45" s="16" t="s">
        <v>115</v>
      </c>
    </row>
    <row r="46" spans="12:15" ht="23.25" thickBot="1">
      <c r="L46" s="14">
        <v>1052</v>
      </c>
      <c r="M46" s="22" t="s">
        <v>150</v>
      </c>
      <c r="N46" s="15" t="s">
        <v>118</v>
      </c>
      <c r="O46" s="16" t="s">
        <v>115</v>
      </c>
    </row>
    <row r="47" spans="12:15" ht="23.25" thickBot="1">
      <c r="L47" s="23">
        <v>1053</v>
      </c>
      <c r="M47" s="24" t="s">
        <v>150</v>
      </c>
      <c r="N47" s="15" t="s">
        <v>119</v>
      </c>
      <c r="O47" s="16" t="s">
        <v>115</v>
      </c>
    </row>
    <row r="48" spans="12:15" ht="14.25" thickBot="1">
      <c r="L48" s="23">
        <v>1060</v>
      </c>
      <c r="M48" s="25" t="s">
        <v>120</v>
      </c>
      <c r="N48" s="17" t="s">
        <v>121</v>
      </c>
      <c r="O48" s="16" t="s">
        <v>115</v>
      </c>
    </row>
    <row r="49" spans="12:15" ht="14.25" thickBot="1">
      <c r="L49" s="14">
        <v>1070</v>
      </c>
      <c r="M49" s="15" t="s">
        <v>86</v>
      </c>
      <c r="N49" s="17" t="s">
        <v>122</v>
      </c>
      <c r="O49" s="16" t="s">
        <v>115</v>
      </c>
    </row>
    <row r="50" spans="12:15" ht="14.25" thickBot="1">
      <c r="L50" s="7">
        <v>1999</v>
      </c>
      <c r="M50" s="9" t="s">
        <v>143</v>
      </c>
      <c r="N50" s="30" t="s">
        <v>143</v>
      </c>
      <c r="O50" s="31"/>
    </row>
    <row r="51" spans="12:15" ht="14.25" thickBot="1">
      <c r="L51" s="18">
        <v>2001</v>
      </c>
      <c r="M51" s="9" t="s">
        <v>123</v>
      </c>
      <c r="N51" s="9" t="s">
        <v>123</v>
      </c>
      <c r="O51" s="10" t="s">
        <v>124</v>
      </c>
    </row>
    <row r="52" spans="12:15" ht="14.25" thickBot="1">
      <c r="L52" s="18">
        <v>2002</v>
      </c>
      <c r="M52" s="9" t="s">
        <v>125</v>
      </c>
      <c r="N52" s="9" t="s">
        <v>125</v>
      </c>
      <c r="O52" s="9" t="s">
        <v>126</v>
      </c>
    </row>
    <row r="53" spans="12:15" ht="14.25" thickBot="1">
      <c r="L53" s="18">
        <v>2003</v>
      </c>
      <c r="M53" s="9" t="s">
        <v>127</v>
      </c>
      <c r="N53" s="9" t="s">
        <v>127</v>
      </c>
      <c r="O53" s="9" t="s">
        <v>128</v>
      </c>
    </row>
    <row r="54" spans="12:15" ht="14.25" thickBot="1">
      <c r="L54" s="18">
        <v>2004</v>
      </c>
      <c r="M54" s="9" t="s">
        <v>129</v>
      </c>
      <c r="N54" s="9" t="s">
        <v>129</v>
      </c>
      <c r="O54" s="9" t="s">
        <v>130</v>
      </c>
    </row>
    <row r="55" spans="12:15" ht="14.25" thickBot="1">
      <c r="L55" s="18">
        <v>2005</v>
      </c>
      <c r="M55" s="9" t="s">
        <v>131</v>
      </c>
      <c r="N55" s="9" t="s">
        <v>131</v>
      </c>
      <c r="O55" s="9" t="s">
        <v>128</v>
      </c>
    </row>
    <row r="56" spans="12:15" ht="14.25" thickBot="1">
      <c r="L56" s="18">
        <v>2006</v>
      </c>
      <c r="M56" s="9" t="s">
        <v>132</v>
      </c>
      <c r="N56" s="9" t="s">
        <v>132</v>
      </c>
      <c r="O56" s="9" t="s">
        <v>128</v>
      </c>
    </row>
    <row r="57" spans="12:15">
      <c r="L57" s="19">
        <v>2007</v>
      </c>
      <c r="M57" s="8" t="s">
        <v>133</v>
      </c>
      <c r="N57" s="8" t="s">
        <v>133</v>
      </c>
      <c r="O57" s="8" t="s">
        <v>128</v>
      </c>
    </row>
    <row r="58" spans="12:15">
      <c r="L58" s="27">
        <v>2008</v>
      </c>
      <c r="M58" s="28" t="s">
        <v>134</v>
      </c>
      <c r="N58" s="28" t="s">
        <v>134</v>
      </c>
      <c r="O58" s="28" t="s">
        <v>128</v>
      </c>
    </row>
    <row r="59" spans="12:15">
      <c r="L59" s="26">
        <v>2009</v>
      </c>
      <c r="M59" s="29" t="s">
        <v>135</v>
      </c>
      <c r="N59" s="29" t="s">
        <v>135</v>
      </c>
      <c r="O59" s="29" t="s">
        <v>71</v>
      </c>
    </row>
    <row r="60" spans="12:15">
      <c r="L60" s="26">
        <v>2010</v>
      </c>
      <c r="M60" s="29" t="s">
        <v>136</v>
      </c>
      <c r="N60" s="29" t="s">
        <v>136</v>
      </c>
      <c r="O60" s="29" t="s">
        <v>71</v>
      </c>
    </row>
    <row r="61" spans="12:15">
      <c r="L61" s="26">
        <v>2011</v>
      </c>
      <c r="M61" s="29" t="s">
        <v>137</v>
      </c>
      <c r="N61" s="29" t="s">
        <v>137</v>
      </c>
      <c r="O61" s="29" t="s">
        <v>71</v>
      </c>
    </row>
    <row r="62" spans="12:15" ht="13.5" customHeight="1">
      <c r="L62" s="26">
        <v>2012</v>
      </c>
      <c r="M62" s="29" t="s">
        <v>138</v>
      </c>
      <c r="N62" s="29" t="s">
        <v>138</v>
      </c>
      <c r="O62" s="29" t="s">
        <v>71</v>
      </c>
    </row>
    <row r="63" spans="12:15" ht="13.5" customHeight="1">
      <c r="L63" s="26">
        <v>2013</v>
      </c>
      <c r="M63" s="29" t="s">
        <v>139</v>
      </c>
      <c r="N63" s="29" t="s">
        <v>139</v>
      </c>
      <c r="O63" s="29" t="s">
        <v>71</v>
      </c>
    </row>
    <row r="64" spans="12:15">
      <c r="L64" s="26">
        <v>2014</v>
      </c>
      <c r="M64" s="32" t="s">
        <v>140</v>
      </c>
      <c r="N64" s="32" t="s">
        <v>140</v>
      </c>
      <c r="O64" s="32"/>
    </row>
    <row r="65" spans="11:16">
      <c r="L65" s="26">
        <v>2015</v>
      </c>
      <c r="M65" s="32" t="s">
        <v>141</v>
      </c>
      <c r="N65" s="32" t="s">
        <v>141</v>
      </c>
      <c r="O65" s="32"/>
    </row>
    <row r="66" spans="11:16" ht="22.5">
      <c r="K66" s="35" t="s">
        <v>219</v>
      </c>
      <c r="L66" s="34">
        <v>2101</v>
      </c>
      <c r="M66" s="28" t="s">
        <v>216</v>
      </c>
      <c r="N66" s="33" t="s">
        <v>210</v>
      </c>
      <c r="O66" s="28" t="s">
        <v>211</v>
      </c>
      <c r="P66" s="35"/>
    </row>
    <row r="67" spans="11:16">
      <c r="K67" s="35" t="s">
        <v>219</v>
      </c>
      <c r="L67" s="34">
        <v>2102</v>
      </c>
      <c r="M67" s="28" t="s">
        <v>215</v>
      </c>
      <c r="N67" s="33"/>
      <c r="O67" s="28" t="s">
        <v>212</v>
      </c>
      <c r="P67" s="35"/>
    </row>
    <row r="68" spans="11:16">
      <c r="K68" s="35" t="s">
        <v>219</v>
      </c>
      <c r="L68" s="34">
        <v>2103</v>
      </c>
      <c r="M68" s="28" t="s">
        <v>217</v>
      </c>
      <c r="N68" s="33"/>
      <c r="O68" s="28" t="s">
        <v>213</v>
      </c>
      <c r="P68" s="35"/>
    </row>
    <row r="69" spans="11:16">
      <c r="K69" s="35" t="s">
        <v>219</v>
      </c>
      <c r="L69" s="34">
        <v>2104</v>
      </c>
      <c r="M69" s="28" t="s">
        <v>218</v>
      </c>
      <c r="N69" s="33"/>
      <c r="O69" s="28" t="s">
        <v>214</v>
      </c>
      <c r="P69" s="35"/>
    </row>
    <row r="70" spans="11:16">
      <c r="L70" s="26">
        <v>2999</v>
      </c>
      <c r="M70" s="32" t="s">
        <v>142</v>
      </c>
      <c r="N70" s="32" t="s">
        <v>142</v>
      </c>
      <c r="O70" s="32"/>
    </row>
  </sheetData>
  <phoneticPr fontId="5"/>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J n C U U h M y J + 2 j A A A A 9 Q A A A B I A H A B D b 2 5 m a W c v U G F j a 2 F n Z S 5 4 b W w g o h g A K K A U A A A A A A A A A A A A A A A A A A A A A A A A A A A A h Y 8 x D o I w G I W v Q r r T l r o o + S m D m 5 G E x M S 4 N q V C E Y q h x X I 3 B 4 / k F c Q o 6 u b 4 v v c N 7 9 2 v N 0 j H t g k u q r e 6 M w m K M E W B M r I r t C k T N L h j u E Q p h 1 z I k y h V M M n G x q M t E l Q 5 d 4 4 J 8 d 5 j v 8 B d X x J G a U Q O 2 X Y n K 9 U K 9 J H 1 f z n U x j p h p E I c 9 q 8 x n O F V h B l l m A K Z G W T a f H s 2 z X 2 2 P x D W Q + O G X v F a h J s c y B y B v C / w B 1 B L A w Q U A A I A C A A m c J R 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n C U U i i K R 7 g O A A A A E Q A A A B M A H A B G b 3 J t d W x h c y 9 T Z W N 0 a W 9 u M S 5 t I K I Y A C i g F A A A A A A A A A A A A A A A A A A A A A A A A A A A A C t O T S 7 J z M 9 T C I b Q h t Y A U E s B A i 0 A F A A C A A g A J n C U U h M y J + 2 j A A A A 9 Q A A A B I A A A A A A A A A A A A A A A A A A A A A A E N v b m Z p Z y 9 Q Y W N r Y W d l L n h t b F B L A Q I t A B Q A A g A I A C Z w l F I P y u m r p A A A A O k A A A A T A A A A A A A A A A A A A A A A A O 8 A A A B b Q 2 9 u d G V u d F 9 U e X B l c 1 0 u e G 1 s U E s B A i 0 A F A A C A A g A J n C U 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h w C J 1 B H 0 l G p 9 E j L O z V T / Q A A A A A A g A A A A A A E G Y A A A A B A A A g A A A A V L z T w K 8 r L w K p b B 3 g F u k 5 f b 2 q p r T x c U Q 2 O T B a i 0 6 e z v U A A A A A D o A A A A A C A A A g A A A A Q 5 g c z + C D 7 y R 1 y I A G A b s C u v L g v I J W / D M g y z R d I k M c C j 9 Q A A A A Z O a l Q Z 3 z Z a J 3 g / G D i X u w Q 9 6 d 6 0 l W D 2 J i K H Q s / p 5 8 a v R A K 3 v k S / v v n 2 b j 8 f n T 0 8 B m Z o F b 8 m E Z N i G j 9 h e h Y S E P S s Z W f w G t k f l L f n 3 i t i Y e n 4 F A A A A A V g b G / z F K 1 k 2 Y I d 0 v K p + s b Z Y 7 u R p K F c V 4 T 9 7 D K c U k q X Y t 0 a K F z U Y 3 t t u l I x q w K G b 8 R R C 4 u c l f H / 4 0 f M p 8 A D I g a w = = < / D a t a M a s h u p > 
</file>

<file path=customXml/itemProps1.xml><?xml version="1.0" encoding="utf-8"?>
<ds:datastoreItem xmlns:ds="http://schemas.openxmlformats.org/officeDocument/2006/customXml" ds:itemID="{1DD6E2AD-73F7-44F6-89D2-87C528DDA7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274</vt:i4>
      </vt:variant>
    </vt:vector>
  </HeadingPairs>
  <TitlesOfParts>
    <vt:vector size="279" baseType="lpstr">
      <vt:lpstr>コード番号一覧</vt:lpstr>
      <vt:lpstr>様式2-1【随時】アブストラクト</vt:lpstr>
      <vt:lpstr>様式2-1②【一括】アブストラクト </vt:lpstr>
      <vt:lpstr>【参考】グラフィカルアブストラクト（例）</vt:lpstr>
      <vt:lpstr>マスタデータ_実際は非表示(OLD)</vt:lpstr>
      <vt:lpstr>'【参考】グラフィカルアブストラクト（例）'!Print_Area</vt:lpstr>
      <vt:lpstr>'様式2-1②【一括】アブストラクト '!アウトカム名</vt:lpstr>
      <vt:lpstr>アウトカム名</vt:lpstr>
      <vt:lpstr>'様式2-1②【一括】アブストラクト '!エコチル調査における役割</vt:lpstr>
      <vt:lpstr>エコチル調査における役割</vt:lpstr>
      <vt:lpstr>'様式2-1②【一括】アブストラクト '!データセット_主要アウト1</vt:lpstr>
      <vt:lpstr>データセット_主要アウト1</vt:lpstr>
      <vt:lpstr>'様式2-1②【一括】アブストラクト '!データセット_主要アウト2</vt:lpstr>
      <vt:lpstr>データセット_主要アウト2</vt:lpstr>
      <vt:lpstr>'様式2-1②【一括】アブストラクト '!データセット_主要アウト3</vt:lpstr>
      <vt:lpstr>データセット_主要アウト3</vt:lpstr>
      <vt:lpstr>'様式2-1②【一括】アブストラクト '!データセット_主要アウト4</vt:lpstr>
      <vt:lpstr>データセット_主要アウト4</vt:lpstr>
      <vt:lpstr>'様式2-1②【一括】アブストラクト '!データセット_主要アウト5</vt:lpstr>
      <vt:lpstr>データセット_主要アウト5</vt:lpstr>
      <vt:lpstr>'様式2-1②【一括】アブストラクト '!データセット_主要アウト6</vt:lpstr>
      <vt:lpstr>データセット_主要アウト6</vt:lpstr>
      <vt:lpstr>'様式2-1②【一括】アブストラクト '!データセット_主要曝露1</vt:lpstr>
      <vt:lpstr>データセット_主要曝露1</vt:lpstr>
      <vt:lpstr>'様式2-1②【一括】アブストラクト '!データセット_主要曝露2</vt:lpstr>
      <vt:lpstr>データセット_主要曝露2</vt:lpstr>
      <vt:lpstr>'様式2-1②【一括】アブストラクト '!データセット_主要曝露3</vt:lpstr>
      <vt:lpstr>データセット_主要曝露3</vt:lpstr>
      <vt:lpstr>'様式2-1②【一括】アブストラクト '!データセット_主要曝露4</vt:lpstr>
      <vt:lpstr>データセット_主要曝露4</vt:lpstr>
      <vt:lpstr>'様式2-1②【一括】アブストラクト '!データセット_主要曝露5</vt:lpstr>
      <vt:lpstr>データセット_主要曝露5</vt:lpstr>
      <vt:lpstr>'様式2-1②【一括】アブストラクト '!データセット_主要曝露6</vt:lpstr>
      <vt:lpstr>データセット_主要曝露6</vt:lpstr>
      <vt:lpstr>'様式2-1②【一括】アブストラクト '!データセット_副次アウト1</vt:lpstr>
      <vt:lpstr>データセット_副次アウト1</vt:lpstr>
      <vt:lpstr>'様式2-1②【一括】アブストラクト '!データセット_副次アウト2</vt:lpstr>
      <vt:lpstr>データセット_副次アウト2</vt:lpstr>
      <vt:lpstr>'様式2-1②【一括】アブストラクト '!データセット_副次アウト3</vt:lpstr>
      <vt:lpstr>データセット_副次アウト3</vt:lpstr>
      <vt:lpstr>'様式2-1②【一括】アブストラクト '!データセット_副次アウト4</vt:lpstr>
      <vt:lpstr>データセット_副次アウト4</vt:lpstr>
      <vt:lpstr>'様式2-1②【一括】アブストラクト '!データセット_副次アウト5</vt:lpstr>
      <vt:lpstr>データセット_副次アウト5</vt:lpstr>
      <vt:lpstr>'様式2-1②【一括】アブストラクト '!データセット_副次アウト6</vt:lpstr>
      <vt:lpstr>データセット_副次アウト6</vt:lpstr>
      <vt:lpstr>'様式2-1②【一括】アブストラクト '!データセット_副次曝露1</vt:lpstr>
      <vt:lpstr>データセット_副次曝露1</vt:lpstr>
      <vt:lpstr>'様式2-1②【一括】アブストラクト '!データセット_副次曝露2</vt:lpstr>
      <vt:lpstr>データセット_副次曝露2</vt:lpstr>
      <vt:lpstr>'様式2-1②【一括】アブストラクト '!データセット_副次曝露3</vt:lpstr>
      <vt:lpstr>データセット_副次曝露3</vt:lpstr>
      <vt:lpstr>'様式2-1②【一括】アブストラクト '!データセット_副次曝露4</vt:lpstr>
      <vt:lpstr>データセット_副次曝露4</vt:lpstr>
      <vt:lpstr>'様式2-1②【一括】アブストラクト '!データセット_副次曝露5</vt:lpstr>
      <vt:lpstr>データセット_副次曝露5</vt:lpstr>
      <vt:lpstr>'様式2-1②【一括】アブストラクト '!データセット_副次曝露6</vt:lpstr>
      <vt:lpstr>データセット_副次曝露6</vt:lpstr>
      <vt:lpstr>'様式2-1②【一括】アブストラクト '!データ名</vt:lpstr>
      <vt:lpstr>データ名</vt:lpstr>
      <vt:lpstr>'様式2-1②【一括】アブストラクト '!一部重複</vt:lpstr>
      <vt:lpstr>一部重複</vt:lpstr>
      <vt:lpstr>'様式2-1②【一括】アブストラクト '!応募者_役職</vt:lpstr>
      <vt:lpstr>応募者_役職</vt:lpstr>
      <vt:lpstr>'様式2-1②【一括】アブストラクト '!応募者メールアドレス</vt:lpstr>
      <vt:lpstr>応募者メールアドレス</vt:lpstr>
      <vt:lpstr>'様式2-1②【一括】アブストラクト '!応募者電話番号</vt:lpstr>
      <vt:lpstr>応募者電話番号</vt:lpstr>
      <vt:lpstr>'様式2-1②【一括】アブストラクト '!課題番号</vt:lpstr>
      <vt:lpstr>課題番号</vt:lpstr>
      <vt:lpstr>'様式2-1②【一括】アブストラクト '!記入日</vt:lpstr>
      <vt:lpstr>記入日</vt:lpstr>
      <vt:lpstr>'様式2-1②【一括】アブストラクト '!共変量</vt:lpstr>
      <vt:lpstr>共変量</vt:lpstr>
      <vt:lpstr>'様式2-1②【一括】アブストラクト '!区分１</vt:lpstr>
      <vt:lpstr>区分１</vt:lpstr>
      <vt:lpstr>'様式2-1②【一括】アブストラクト '!区分2</vt:lpstr>
      <vt:lpstr>区分2</vt:lpstr>
      <vt:lpstr>'様式2-1②【一括】アブストラクト '!区分3</vt:lpstr>
      <vt:lpstr>区分3</vt:lpstr>
      <vt:lpstr>'様式2-1②【一括】アブストラクト '!区分3原著論文後</vt:lpstr>
      <vt:lpstr>区分3原著論文後</vt:lpstr>
      <vt:lpstr>'様式2-1②【一括】アブストラクト '!結果</vt:lpstr>
      <vt:lpstr>結果</vt:lpstr>
      <vt:lpstr>'様式2-1②【一括】アブストラクト '!結論</vt:lpstr>
      <vt:lpstr>結論</vt:lpstr>
      <vt:lpstr>'様式2-1②【一括】アブストラクト '!原著論文の情報</vt:lpstr>
      <vt:lpstr>原著論文の情報</vt:lpstr>
      <vt:lpstr>'様式2-1②【一括】アブストラクト '!項目主ア１</vt:lpstr>
      <vt:lpstr>項目主ア１</vt:lpstr>
      <vt:lpstr>'様式2-1②【一括】アブストラクト '!項目主ア２</vt:lpstr>
      <vt:lpstr>項目主ア２</vt:lpstr>
      <vt:lpstr>'様式2-1②【一括】アブストラクト '!項目主ア３</vt:lpstr>
      <vt:lpstr>項目主ア３</vt:lpstr>
      <vt:lpstr>'様式2-1②【一括】アブストラクト '!項目主ア４</vt:lpstr>
      <vt:lpstr>項目主ア４</vt:lpstr>
      <vt:lpstr>'様式2-1②【一括】アブストラクト '!項目主ア５</vt:lpstr>
      <vt:lpstr>項目主ア５</vt:lpstr>
      <vt:lpstr>'様式2-1②【一括】アブストラクト '!項目主ア６</vt:lpstr>
      <vt:lpstr>項目主ア６</vt:lpstr>
      <vt:lpstr>'様式2-1②【一括】アブストラクト '!項目主曝1</vt:lpstr>
      <vt:lpstr>項目主曝1</vt:lpstr>
      <vt:lpstr>'様式2-1②【一括】アブストラクト '!項目主曝2</vt:lpstr>
      <vt:lpstr>項目主曝2</vt:lpstr>
      <vt:lpstr>'様式2-1②【一括】アブストラクト '!項目主曝3</vt:lpstr>
      <vt:lpstr>項目主曝3</vt:lpstr>
      <vt:lpstr>'様式2-1②【一括】アブストラクト '!項目主曝4</vt:lpstr>
      <vt:lpstr>項目主曝4</vt:lpstr>
      <vt:lpstr>'様式2-1②【一括】アブストラクト '!項目主曝5</vt:lpstr>
      <vt:lpstr>項目主曝5</vt:lpstr>
      <vt:lpstr>'様式2-1②【一括】アブストラクト '!項目主曝6</vt:lpstr>
      <vt:lpstr>項目主曝6</vt:lpstr>
      <vt:lpstr>'様式2-1②【一括】アブストラクト '!項目副ア1</vt:lpstr>
      <vt:lpstr>項目副ア1</vt:lpstr>
      <vt:lpstr>'様式2-1②【一括】アブストラクト '!項目副ア2</vt:lpstr>
      <vt:lpstr>項目副ア2</vt:lpstr>
      <vt:lpstr>'様式2-1②【一括】アブストラクト '!項目副ア3</vt:lpstr>
      <vt:lpstr>項目副ア3</vt:lpstr>
      <vt:lpstr>'様式2-1②【一括】アブストラクト '!項目副ア4</vt:lpstr>
      <vt:lpstr>項目副ア4</vt:lpstr>
      <vt:lpstr>'様式2-1②【一括】アブストラクト '!項目副ア5</vt:lpstr>
      <vt:lpstr>項目副ア5</vt:lpstr>
      <vt:lpstr>'様式2-1②【一括】アブストラクト '!項目副ア6</vt:lpstr>
      <vt:lpstr>項目副ア6</vt:lpstr>
      <vt:lpstr>'様式2-1②【一括】アブストラクト '!項目副曝1</vt:lpstr>
      <vt:lpstr>項目副曝1</vt:lpstr>
      <vt:lpstr>'様式2-1②【一括】アブストラクト '!項目副曝2</vt:lpstr>
      <vt:lpstr>項目副曝2</vt:lpstr>
      <vt:lpstr>'様式2-1②【一括】アブストラクト '!項目副曝3</vt:lpstr>
      <vt:lpstr>項目副曝3</vt:lpstr>
      <vt:lpstr>'様式2-1②【一括】アブストラクト '!項目副曝4</vt:lpstr>
      <vt:lpstr>項目副曝4</vt:lpstr>
      <vt:lpstr>'様式2-1②【一括】アブストラクト '!項目副曝5</vt:lpstr>
      <vt:lpstr>項目副曝5</vt:lpstr>
      <vt:lpstr>'様式2-1②【一括】アブストラクト '!項目副曝6</vt:lpstr>
      <vt:lpstr>項目副曝6</vt:lpstr>
      <vt:lpstr>'様式2-1②【一括】アブストラクト '!使用データセット名</vt:lpstr>
      <vt:lpstr>使用データセット名</vt:lpstr>
      <vt:lpstr>氏名</vt:lpstr>
      <vt:lpstr>主要ア１_コード</vt:lpstr>
      <vt:lpstr>主要ア２_コード</vt:lpstr>
      <vt:lpstr>主要ア３_コード</vt:lpstr>
      <vt:lpstr>主要ア４_コード</vt:lpstr>
      <vt:lpstr>主要ア５_コード</vt:lpstr>
      <vt:lpstr>主要ア６_コード</vt:lpstr>
      <vt:lpstr>主要アウトカム名1_コード</vt:lpstr>
      <vt:lpstr>主要アウトカム名２_コード</vt:lpstr>
      <vt:lpstr>主要アウトカム名３_コード</vt:lpstr>
      <vt:lpstr>主要アウトカム名４_コード</vt:lpstr>
      <vt:lpstr>主要アウトカム名５_コード</vt:lpstr>
      <vt:lpstr>主要アウトカム名６_コード</vt:lpstr>
      <vt:lpstr>'様式2-1②【一括】アブストラクト '!主要曝露１</vt:lpstr>
      <vt:lpstr>主要曝露１</vt:lpstr>
      <vt:lpstr>'様式2-1②【一括】アブストラクト '!主要曝露２</vt:lpstr>
      <vt:lpstr>主要曝露2</vt:lpstr>
      <vt:lpstr>'様式2-1②【一括】アブストラクト '!主要曝露３</vt:lpstr>
      <vt:lpstr>主要曝露３</vt:lpstr>
      <vt:lpstr>'様式2-1②【一括】アブストラクト '!主要曝露４</vt:lpstr>
      <vt:lpstr>主要曝露４</vt:lpstr>
      <vt:lpstr>'様式2-1②【一括】アブストラクト '!主要曝露５</vt:lpstr>
      <vt:lpstr>主要曝露5</vt:lpstr>
      <vt:lpstr>'様式2-1②【一括】アブストラクト '!主要曝露６</vt:lpstr>
      <vt:lpstr>主要曝露6</vt:lpstr>
      <vt:lpstr>所属サブユニットセンター</vt:lpstr>
      <vt:lpstr>所属センター</vt:lpstr>
      <vt:lpstr>所属機関</vt:lpstr>
      <vt:lpstr>申請者氏名</vt:lpstr>
      <vt:lpstr>申請者所属サブUC</vt:lpstr>
      <vt:lpstr>申請者所属センター</vt:lpstr>
      <vt:lpstr>申請者所属機関</vt:lpstr>
      <vt:lpstr>推薦者指名</vt:lpstr>
      <vt:lpstr>推薦者氏名</vt:lpstr>
      <vt:lpstr>'様式2-1②【一括】アブストラクト '!推薦者所属</vt:lpstr>
      <vt:lpstr>推薦者所属</vt:lpstr>
      <vt:lpstr>'様式2-1②【一括】アブストラクト '!推薦者役職</vt:lpstr>
      <vt:lpstr>推薦者役職</vt:lpstr>
      <vt:lpstr>'様式2-1②【一括】アブストラクト '!登録リスト</vt:lpstr>
      <vt:lpstr>登録リスト</vt:lpstr>
      <vt:lpstr>'様式2-1②【一括】アブストラクト '!登録区分</vt:lpstr>
      <vt:lpstr>登録区分</vt:lpstr>
      <vt:lpstr>曝露要因</vt:lpstr>
      <vt:lpstr>'様式2-1②【一括】アブストラクト '!備考主ア1</vt:lpstr>
      <vt:lpstr>備考主ア1</vt:lpstr>
      <vt:lpstr>'様式2-1②【一括】アブストラクト '!備考主ア2</vt:lpstr>
      <vt:lpstr>備考主ア2</vt:lpstr>
      <vt:lpstr>'様式2-1②【一括】アブストラクト '!備考主ア3</vt:lpstr>
      <vt:lpstr>備考主ア3</vt:lpstr>
      <vt:lpstr>'様式2-1②【一括】アブストラクト '!備考主ア4</vt:lpstr>
      <vt:lpstr>備考主ア4</vt:lpstr>
      <vt:lpstr>'様式2-1②【一括】アブストラクト '!備考主ア5</vt:lpstr>
      <vt:lpstr>備考主ア5</vt:lpstr>
      <vt:lpstr>'様式2-1②【一括】アブストラクト '!備考主ア6</vt:lpstr>
      <vt:lpstr>備考主ア6</vt:lpstr>
      <vt:lpstr>'様式2-1②【一括】アブストラクト '!備考主曝1</vt:lpstr>
      <vt:lpstr>備考主曝1</vt:lpstr>
      <vt:lpstr>'様式2-1②【一括】アブストラクト '!備考主曝2</vt:lpstr>
      <vt:lpstr>備考主曝2</vt:lpstr>
      <vt:lpstr>'様式2-1②【一括】アブストラクト '!備考主曝3</vt:lpstr>
      <vt:lpstr>備考主曝3</vt:lpstr>
      <vt:lpstr>'様式2-1②【一括】アブストラクト '!備考主曝4</vt:lpstr>
      <vt:lpstr>備考主曝4</vt:lpstr>
      <vt:lpstr>'様式2-1②【一括】アブストラクト '!備考主曝5</vt:lpstr>
      <vt:lpstr>備考主曝5</vt:lpstr>
      <vt:lpstr>'様式2-1②【一括】アブストラクト '!備考主曝6</vt:lpstr>
      <vt:lpstr>備考主曝6</vt:lpstr>
      <vt:lpstr>'様式2-1②【一括】アブストラクト '!備考副ア1</vt:lpstr>
      <vt:lpstr>備考副ア1</vt:lpstr>
      <vt:lpstr>'様式2-1②【一括】アブストラクト '!備考副ア2</vt:lpstr>
      <vt:lpstr>備考副ア2</vt:lpstr>
      <vt:lpstr>'様式2-1②【一括】アブストラクト '!備考副ア3</vt:lpstr>
      <vt:lpstr>備考副ア3</vt:lpstr>
      <vt:lpstr>'様式2-1②【一括】アブストラクト '!備考副ア4</vt:lpstr>
      <vt:lpstr>備考副ア4</vt:lpstr>
      <vt:lpstr>'様式2-1②【一括】アブストラクト '!備考副ア5</vt:lpstr>
      <vt:lpstr>備考副ア5</vt:lpstr>
      <vt:lpstr>'様式2-1②【一括】アブストラクト '!備考副ア6</vt:lpstr>
      <vt:lpstr>備考副ア6</vt:lpstr>
      <vt:lpstr>'様式2-1②【一括】アブストラクト '!備考副曝1</vt:lpstr>
      <vt:lpstr>備考副曝1</vt:lpstr>
      <vt:lpstr>'様式2-1②【一括】アブストラクト '!備考副曝2</vt:lpstr>
      <vt:lpstr>備考副曝2</vt:lpstr>
      <vt:lpstr>'様式2-1②【一括】アブストラクト '!備考副曝3</vt:lpstr>
      <vt:lpstr>備考副曝3</vt:lpstr>
      <vt:lpstr>'様式2-1②【一括】アブストラクト '!備考副曝4</vt:lpstr>
      <vt:lpstr>備考副曝4</vt:lpstr>
      <vt:lpstr>'様式2-1②【一括】アブストラクト '!備考副曝5</vt:lpstr>
      <vt:lpstr>備考副曝5</vt:lpstr>
      <vt:lpstr>'様式2-1②【一括】アブストラクト '!備考副曝6</vt:lpstr>
      <vt:lpstr>備考副曝6</vt:lpstr>
      <vt:lpstr>'様式2-1②【一括】アブストラクト '!備考欄</vt:lpstr>
      <vt:lpstr>備考欄</vt:lpstr>
      <vt:lpstr>副次ア１_コード</vt:lpstr>
      <vt:lpstr>副次ア２_コード</vt:lpstr>
      <vt:lpstr>副次ア３_コード</vt:lpstr>
      <vt:lpstr>副次ア４_コード</vt:lpstr>
      <vt:lpstr>副次ア５_コード</vt:lpstr>
      <vt:lpstr>副次ア６_コード</vt:lpstr>
      <vt:lpstr>副次アウトカム１</vt:lpstr>
      <vt:lpstr>副次アウトカム2</vt:lpstr>
      <vt:lpstr>副次アウトカム３</vt:lpstr>
      <vt:lpstr>副次アウトカム４</vt:lpstr>
      <vt:lpstr>副次アウトカム５</vt:lpstr>
      <vt:lpstr>副次アウトカム６</vt:lpstr>
      <vt:lpstr>副次アウトカムコード１</vt:lpstr>
      <vt:lpstr>'様式2-1②【一括】アブストラクト '!副次アウトカム名_1</vt:lpstr>
      <vt:lpstr>副次アウトカム名_1</vt:lpstr>
      <vt:lpstr>'様式2-1②【一括】アブストラクト '!副次アウトカム名1</vt:lpstr>
      <vt:lpstr>副次アウトカム名1</vt:lpstr>
      <vt:lpstr>'様式2-1②【一括】アブストラクト '!副次アウトカム名1_コード</vt:lpstr>
      <vt:lpstr>副次アウトカム名1_コード</vt:lpstr>
      <vt:lpstr>'様式2-1②【一括】アブストラクト '!副次曝露１</vt:lpstr>
      <vt:lpstr>副次曝露１</vt:lpstr>
      <vt:lpstr>'様式2-1②【一括】アブストラクト '!副次曝露２</vt:lpstr>
      <vt:lpstr>副次曝露2</vt:lpstr>
      <vt:lpstr>'様式2-1②【一括】アブストラクト '!副次曝露３</vt:lpstr>
      <vt:lpstr>副次曝露3</vt:lpstr>
      <vt:lpstr>'様式2-1②【一括】アブストラクト '!副次曝露４</vt:lpstr>
      <vt:lpstr>副次曝露４</vt:lpstr>
      <vt:lpstr>'様式2-1②【一括】アブストラクト '!副次曝露５</vt:lpstr>
      <vt:lpstr>副次曝露5</vt:lpstr>
      <vt:lpstr>'様式2-1②【一括】アブストラクト '!副次曝露６</vt:lpstr>
      <vt:lpstr>副次曝露6</vt:lpstr>
      <vt:lpstr>'様式2-1②【一括】アブストラクト '!方法</vt:lpstr>
      <vt:lpstr>方法</vt:lpstr>
      <vt:lpstr>暴露要因</vt:lpstr>
      <vt:lpstr>'様式2-1②【一括】アブストラクト '!目的</vt:lpstr>
      <vt:lpstr>目的</vt:lpstr>
      <vt:lpstr>'様式2-1②【一括】アブストラクト '!役職</vt:lpstr>
      <vt:lpstr>役職</vt:lpstr>
      <vt:lpstr>'様式2-1②【一括】アブストラクト '!連絡窓口_メールアドレス</vt:lpstr>
      <vt:lpstr>連絡窓口_メールアドレス</vt:lpstr>
      <vt:lpstr>'様式2-1②【一括】アブストラクト '!連絡窓口_氏名</vt:lpstr>
      <vt:lpstr>連絡窓口_氏名</vt:lpstr>
      <vt:lpstr>'様式2-1②【一括】アブストラクト '!連絡窓口_所属</vt:lpstr>
      <vt:lpstr>連絡窓口_所属</vt:lpstr>
      <vt:lpstr>'様式2-1②【一括】アブストラクト '!連絡窓口_電話番号</vt:lpstr>
      <vt:lpstr>連絡窓口_電話番号</vt:lpstr>
      <vt:lpstr>'様式2-1②【一括】アブストラクト '!論文テーマ</vt:lpstr>
      <vt:lpstr>論文テーマ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CEIS_morikoshi</dc:creator>
  <cp:lastModifiedBy>Kushima</cp:lastModifiedBy>
  <cp:lastPrinted>2021-08-03T04:19:00Z</cp:lastPrinted>
  <dcterms:created xsi:type="dcterms:W3CDTF">2020-04-27T00:17:15Z</dcterms:created>
  <dcterms:modified xsi:type="dcterms:W3CDTF">2026-04-20T03:00:14Z</dcterms:modified>
</cp:coreProperties>
</file>